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10035" tabRatio="928"/>
  </bookViews>
  <sheets>
    <sheet name="TERMINAL OP MONTHLY REPORT" sheetId="3" r:id="rId1"/>
    <sheet name="SCH INVENTORIES - 065" sheetId="4" r:id="rId2"/>
    <sheet name="SCH INVENTORIES - 160" sheetId="7" r:id="rId3"/>
    <sheet name="SCH INVENTORIES - 125" sheetId="8" r:id="rId4"/>
    <sheet name="SCH INVENTORIES - 130" sheetId="9" r:id="rId5"/>
    <sheet name="SCH RECEIPTS - 065" sheetId="5" r:id="rId6"/>
    <sheet name="SCH RECEIPTS - 065 (2)" sheetId="16" r:id="rId7"/>
    <sheet name="SCH RECEIPTS - 160" sheetId="10" r:id="rId8"/>
    <sheet name="SCH RECEIPTS - 160 (2)" sheetId="19" r:id="rId9"/>
    <sheet name="SCH RECEIPTS - 125" sheetId="11" r:id="rId10"/>
    <sheet name="SCH RECEIPTS - 125 (2)" sheetId="21" r:id="rId11"/>
    <sheet name="SCH RECEIPTS - 130" sheetId="12" r:id="rId12"/>
    <sheet name="SCH RECEIPTS - 130 (2)" sheetId="22" r:id="rId13"/>
    <sheet name="SCH DISBURSEMENTS - 065" sheetId="6" r:id="rId14"/>
    <sheet name="SCH DISBURSEMENTS - 065 (2)" sheetId="17" r:id="rId15"/>
    <sheet name="SCH DISBURSEMENTS - 160" sheetId="13" r:id="rId16"/>
    <sheet name="SCH DISBURSEMENTS - 160 (2)" sheetId="23" r:id="rId17"/>
    <sheet name="SCH DISBURSEMENTS - 125" sheetId="14" r:id="rId18"/>
    <sheet name="SCH DISBURSEMENTS - 125 (2)" sheetId="18" r:id="rId19"/>
    <sheet name="SCH DISBURSEMENTS - 130" sheetId="15" r:id="rId20"/>
    <sheet name="SCH DISBURSEMENTS - 130 (2)" sheetId="20" r:id="rId21"/>
  </sheets>
  <calcPr calcId="145621"/>
</workbook>
</file>

<file path=xl/calcChain.xml><?xml version="1.0" encoding="utf-8"?>
<calcChain xmlns="http://schemas.openxmlformats.org/spreadsheetml/2006/main">
  <c r="D43" i="4" l="1"/>
  <c r="C27" i="3" s="1"/>
  <c r="G43" i="9"/>
  <c r="G32" i="3" s="1"/>
  <c r="D43" i="9"/>
  <c r="G27" i="3" s="1"/>
  <c r="F27" i="3"/>
  <c r="G43" i="8"/>
  <c r="F32" i="3" s="1"/>
  <c r="D43" i="8"/>
  <c r="D27" i="3"/>
  <c r="E20" i="9"/>
  <c r="E43" i="9" s="1"/>
  <c r="G28" i="3" s="1"/>
  <c r="F20" i="8"/>
  <c r="J43" i="23"/>
  <c r="I43" i="22"/>
  <c r="I43" i="21"/>
  <c r="J43" i="20"/>
  <c r="D43" i="7"/>
  <c r="E20" i="7"/>
  <c r="I43" i="19"/>
  <c r="J43" i="18"/>
  <c r="G43" i="7"/>
  <c r="D32" i="3" s="1"/>
  <c r="G43" i="4"/>
  <c r="C32" i="3" s="1"/>
  <c r="J43" i="17"/>
  <c r="I43" i="16"/>
  <c r="J43" i="15"/>
  <c r="F20" i="9" s="1"/>
  <c r="J43" i="14"/>
  <c r="J43" i="13"/>
  <c r="F20" i="7" s="1"/>
  <c r="J43" i="6"/>
  <c r="F20" i="4" s="1"/>
  <c r="I43" i="12"/>
  <c r="I43" i="11"/>
  <c r="E20" i="8" s="1"/>
  <c r="I43" i="10"/>
  <c r="I43" i="5"/>
  <c r="E20" i="4" s="1"/>
  <c r="G29" i="3" l="1"/>
  <c r="F43" i="9"/>
  <c r="G30" i="3" s="1"/>
  <c r="G31" i="3" s="1"/>
  <c r="G33" i="3" s="1"/>
  <c r="F43" i="8"/>
  <c r="F30" i="3" s="1"/>
  <c r="H20" i="7"/>
  <c r="F43" i="4"/>
  <c r="C30" i="3" s="1"/>
  <c r="H20" i="9"/>
  <c r="H20" i="8"/>
  <c r="E43" i="8"/>
  <c r="F28" i="3" s="1"/>
  <c r="F29" i="3" s="1"/>
  <c r="E43" i="4"/>
  <c r="C28" i="3" s="1"/>
  <c r="C29" i="3" s="1"/>
  <c r="C31" i="3" s="1"/>
  <c r="C33" i="3" s="1"/>
  <c r="H20" i="4"/>
  <c r="H43" i="4" s="1"/>
  <c r="H43" i="8"/>
  <c r="H43" i="7"/>
  <c r="E43" i="7"/>
  <c r="D28" i="3" s="1"/>
  <c r="D29" i="3" s="1"/>
  <c r="F43" i="7"/>
  <c r="D30" i="3" s="1"/>
  <c r="H43" i="9" l="1"/>
  <c r="F31" i="3"/>
  <c r="F33" i="3" s="1"/>
  <c r="D31" i="3"/>
  <c r="D33" i="3" s="1"/>
</calcChain>
</file>

<file path=xl/sharedStrings.xml><?xml version="1.0" encoding="utf-8"?>
<sst xmlns="http://schemas.openxmlformats.org/spreadsheetml/2006/main" count="1324" uniqueCount="132">
  <si>
    <t>Gasoline</t>
  </si>
  <si>
    <t>Undyed Diesel</t>
  </si>
  <si>
    <t>Aviation Gas</t>
  </si>
  <si>
    <t>Jet Fuel</t>
  </si>
  <si>
    <t>A</t>
  </si>
  <si>
    <t>B</t>
  </si>
  <si>
    <t>C</t>
  </si>
  <si>
    <t>D</t>
  </si>
  <si>
    <t>Date</t>
  </si>
  <si>
    <t>Signature</t>
  </si>
  <si>
    <t>Title</t>
  </si>
  <si>
    <t>Telephone Number</t>
  </si>
  <si>
    <t xml:space="preserve">Complete only if change in business status has occurred.  </t>
  </si>
  <si>
    <t>Date business sold</t>
  </si>
  <si>
    <t>Name of purchaser</t>
  </si>
  <si>
    <t>Date business discontinued</t>
  </si>
  <si>
    <t>E</t>
  </si>
  <si>
    <t>Dyed Diesel</t>
  </si>
  <si>
    <t>Transactions</t>
  </si>
  <si>
    <t>for the Month</t>
  </si>
  <si>
    <t>Alabama Seal</t>
  </si>
  <si>
    <t>Alabama Department of Revenue</t>
  </si>
  <si>
    <t>Business &amp; License Tax Division</t>
  </si>
  <si>
    <t>Motor Fuels Section</t>
  </si>
  <si>
    <t>www.revenue.alabama.gov</t>
  </si>
  <si>
    <t>NAME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</si>
  <si>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</si>
  <si>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</si>
  <si>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</si>
  <si>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</si>
  <si>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</si>
  <si>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</si>
  <si>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t>(         )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</si>
  <si>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</si>
  <si>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</si>
  <si>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 xml:space="preserve">          P.O. Box 327540  Montgomery, AL 36132-7540 (334) 242-9608  Fax (334)242-1199</t>
  </si>
  <si>
    <t>MOTOR FUEL TERMINAL OPERATOR MONTHLY REPORT</t>
  </si>
  <si>
    <t>Total Receipts</t>
  </si>
  <si>
    <t>Total Disbursements</t>
  </si>
  <si>
    <t>Actual Ending Inventory</t>
  </si>
  <si>
    <t xml:space="preserve">it is true, correct, and complete. </t>
  </si>
  <si>
    <t>B&amp;L:MFT-TOM</t>
  </si>
  <si>
    <t xml:space="preserve">Under penalties of perjury, I declare that I have examined this report, including all accompanying documents, and to the best of my knowledge and belief, </t>
  </si>
  <si>
    <t>This report is due by the last day of the month following the month covering the report.  If the due date falls on a weekend or state holiday, then the report is due the next business day.</t>
  </si>
  <si>
    <t>Beginning Inventory</t>
  </si>
  <si>
    <t>Stock Gains &amp; Losses</t>
  </si>
  <si>
    <t>Total Gallons Available
(Line 1 plus line 2)</t>
  </si>
  <si>
    <t>Gallons Available (less disbursements)
(Line 3 minus Line 4)</t>
  </si>
  <si>
    <t>TERMINAL OPERATOR MONTHLY RETURN - Schedule of Inventories</t>
  </si>
  <si>
    <t>065  Gasoline</t>
  </si>
  <si>
    <t>228  Diesel Dyed</t>
  </si>
  <si>
    <t>124  Gasohol</t>
  </si>
  <si>
    <t>170  Biodiesel Undyed</t>
  </si>
  <si>
    <t>125  Aviation Gas</t>
  </si>
  <si>
    <t>171  Biodiesel Dyed</t>
  </si>
  <si>
    <t>130  Jet Fuel</t>
  </si>
  <si>
    <t>072 Kerosene Dyed</t>
  </si>
  <si>
    <t>122 Blending Components</t>
  </si>
  <si>
    <t>142 Kerosene Undyed</t>
  </si>
  <si>
    <t>160  Diesel Undyed</t>
  </si>
  <si>
    <t>_______Other (See FTA Product List Code)</t>
  </si>
  <si>
    <t>(1)
Position Holder</t>
  </si>
  <si>
    <t>Name</t>
  </si>
  <si>
    <t>Totals</t>
  </si>
  <si>
    <t>TERMINAL OPERATOR MONTHLY RETURN- SCHEDULE OF RECEIPTS</t>
  </si>
  <si>
    <t>Mode of Transport:</t>
  </si>
  <si>
    <t>B = Barge</t>
  </si>
  <si>
    <t>J =  Truck</t>
  </si>
  <si>
    <t>R = Rail</t>
  </si>
  <si>
    <t>S = Ship</t>
  </si>
  <si>
    <t>PL = Pipeline</t>
  </si>
  <si>
    <t>ST = Stationary Transfer</t>
  </si>
  <si>
    <t>BA = Book Adjustment</t>
  </si>
  <si>
    <t>(1)
Carrier</t>
  </si>
  <si>
    <t>(2)
Mode</t>
  </si>
  <si>
    <t>(4)
Position Holder</t>
  </si>
  <si>
    <t>(6)
Doc. Number</t>
  </si>
  <si>
    <t>(7)
Net Gallons</t>
  </si>
  <si>
    <t>TERMINAL OPERATOR MONTHLY RETURN - Schedule of Disbursements</t>
  </si>
  <si>
    <t>State</t>
  </si>
  <si>
    <t>MONTH/YEAR</t>
  </si>
  <si>
    <t xml:space="preserve">(2)
Beginning Inventory </t>
  </si>
  <si>
    <t>(3)
Total Receipts</t>
  </si>
  <si>
    <t>(4)
Total Disbursements</t>
  </si>
  <si>
    <t>(5)
Gain or (Loss)</t>
  </si>
  <si>
    <t>(6)
Ending Inventory</t>
  </si>
  <si>
    <t>(3)
Position Holder</t>
  </si>
  <si>
    <t>(4)
Date Received</t>
  </si>
  <si>
    <t>(5)
Doc. Number</t>
  </si>
  <si>
    <t>(6)
Net Gallons</t>
  </si>
  <si>
    <t>Schedule 15C</t>
  </si>
  <si>
    <t xml:space="preserve">(3)
Destination </t>
  </si>
  <si>
    <t>(5)
Date Shipped</t>
  </si>
  <si>
    <t>(8)
Gross Gallons</t>
  </si>
  <si>
    <t>Product Code:</t>
  </si>
  <si>
    <t>Schedule 15A</t>
  </si>
  <si>
    <t>SCHEDULE 15B</t>
  </si>
  <si>
    <t>(Total for Column 5 goes to Line 6)</t>
  </si>
  <si>
    <t>(Total for Column 6 goes to Line 7)</t>
  </si>
  <si>
    <t>(Total from Column 6 goes to Line 2)</t>
  </si>
  <si>
    <t>(Total for Column 2 goes to Line 1)</t>
  </si>
  <si>
    <t>(Total from Column 7 goes to Line 4)</t>
  </si>
  <si>
    <t>PL</t>
  </si>
  <si>
    <t>Product Code:
065</t>
  </si>
  <si>
    <t>Product Code:
160</t>
  </si>
  <si>
    <t>AL</t>
  </si>
  <si>
    <t>Product Code:
125</t>
  </si>
  <si>
    <t>Product Code:
130</t>
  </si>
  <si>
    <t>334-242-9608</t>
  </si>
  <si>
    <t>TAX ACCOUNTANT</t>
  </si>
  <si>
    <t>taxperson@muller.com</t>
  </si>
  <si>
    <t>JOSIE MULLER</t>
  </si>
  <si>
    <t>OAKLEY PIPELINE</t>
  </si>
  <si>
    <t>9358 BOBBY LOWE RD</t>
  </si>
  <si>
    <t>IRVINGTON</t>
  </si>
  <si>
    <t>AL                              36544</t>
  </si>
  <si>
    <t>47-0000007</t>
  </si>
  <si>
    <t>R002023583</t>
  </si>
  <si>
    <t>10/2012</t>
  </si>
  <si>
    <t>10/12</t>
  </si>
  <si>
    <t>Company Name:
OAKLEY PIPELINE</t>
  </si>
  <si>
    <t>License Number:
R002023583</t>
  </si>
  <si>
    <t>FEIN
47-0000007</t>
  </si>
  <si>
    <t>Terminal Code:
T-47-AL-4444</t>
  </si>
  <si>
    <t>Month/Year
10/2012</t>
  </si>
  <si>
    <t>LEXON COMPANY US</t>
  </si>
  <si>
    <t>47-0000002</t>
  </si>
  <si>
    <t>W H TRUCKING</t>
  </si>
  <si>
    <t>47-0000005</t>
  </si>
  <si>
    <t>NMA OIL CO INC</t>
  </si>
  <si>
    <t>47-0000006</t>
  </si>
  <si>
    <t>Terminal Code No. T-47-AL-4444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</si>
</sst>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9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Border="1" applyAlignment="1">
      <alignment horizontal="right"/>
    </xf>
    <xf numFmtId="0" fontId="0" fillId="0" borderId="0" xfId="0" applyBorder="1"/>
    <xf numFmtId="0" fontId="5" fillId="0" borderId="0" xfId="1" applyFont="1" applyAlignment="1">
      <alignment horizontal="center"/>
    </xf>
    <xf numFmtId="0" fontId="0" fillId="0" borderId="0" xfId="0" applyAlignment="1"/>
    <xf numFmtId="0" fontId="0" fillId="0" borderId="9" xfId="0" applyBorder="1"/>
    <xf numFmtId="0" fontId="0" fillId="0" borderId="8" xfId="0" applyBorder="1"/>
    <xf numFmtId="0" fontId="6" fillId="0" borderId="10" xfId="0" applyFont="1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5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14" xfId="0" applyBorder="1" applyAlignment="1">
      <alignment horizontal="right"/>
    </xf>
    <xf numFmtId="14" fontId="0" fillId="0" borderId="1" xfId="0" applyNumberFormat="1" applyBorder="1"/>
    <xf numFmtId="43" fontId="0" fillId="0" borderId="1" xfId="2" applyFont="1" applyBorder="1" applyAlignment="1">
      <alignment horizontal="center"/>
    </xf>
    <xf numFmtId="43" fontId="0" fillId="0" borderId="3" xfId="2" applyFont="1" applyBorder="1" applyAlignment="1">
      <alignment horizontal="center"/>
    </xf>
    <xf numFmtId="2" fontId="0" fillId="0" borderId="1" xfId="2" applyNumberFormat="1" applyFont="1" applyBorder="1" applyAlignment="1">
      <alignment horizontal="center"/>
    </xf>
    <xf numFmtId="0" fontId="4" fillId="0" borderId="10" xfId="1" applyBorder="1"/>
    <xf numFmtId="49" fontId="0" fillId="0" borderId="8" xfId="0" applyNumberFormat="1" applyBorder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/>
    <xf numFmtId="0" fontId="0" fillId="0" borderId="1" xfId="0" applyBorder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workbookViewId="0"/>
  </sheetViews>
  <sheetFormatPr defaultRowHeight="15" x14ac:dyDescent="0.25"/>
  <cols>
    <col min="1" max="1" width="9" customWidth="1"/>
    <col min="2" max="2" width="35" customWidth="1"/>
    <col min="3" max="3" width="27.28515625" customWidth="1"/>
    <col min="4" max="4" width="24.140625" customWidth="1"/>
    <col min="5" max="5" width="22.85546875" customWidth="1"/>
    <col min="6" max="6" width="24" customWidth="1"/>
    <col min="7" max="7" width="25.140625" customWidth="1"/>
    <col min="8" max="8" width="24.42578125" customWidth="1"/>
  </cols>
  <sheetData>
    <row r="1" spans="1:7" x14ac:dyDescent="0.25">
      <c r="A1" t="s">
        <v>20</v>
      </c>
      <c r="C1" s="59" t="s">
        <v>21</v>
      </c>
      <c r="D1" s="59"/>
      <c r="E1" s="59"/>
      <c r="F1" s="1"/>
      <c r="G1" s="23" t="s">
        <v>41</v>
      </c>
    </row>
    <row r="2" spans="1:7" x14ac:dyDescent="0.25">
      <c r="C2" s="59" t="s">
        <v>22</v>
      </c>
      <c r="D2" s="59"/>
      <c r="E2" s="59"/>
      <c r="F2" s="1"/>
      <c r="G2" s="24" t="s">
        <v>119</v>
      </c>
    </row>
    <row r="3" spans="1:7" x14ac:dyDescent="0.25">
      <c r="C3" s="59" t="s">
        <v>23</v>
      </c>
      <c r="D3" s="59"/>
      <c r="E3" s="59"/>
      <c r="F3" s="25"/>
      <c r="G3" s="1"/>
    </row>
    <row r="4" spans="1:7" x14ac:dyDescent="0.25">
      <c r="C4" s="60" t="s">
        <v>35</v>
      </c>
      <c r="D4" s="60"/>
      <c r="E4" s="60"/>
      <c r="F4" s="25"/>
      <c r="G4" s="1"/>
    </row>
    <row r="5" spans="1:7" x14ac:dyDescent="0.25">
      <c r="C5" s="61" t="s">
        <v>24</v>
      </c>
      <c r="D5" s="61"/>
      <c r="E5" s="61"/>
      <c r="F5" s="25"/>
      <c r="G5" s="1"/>
    </row>
    <row r="6" spans="1:7" x14ac:dyDescent="0.25">
      <c r="C6" s="26"/>
      <c r="D6" s="26"/>
      <c r="E6" s="26"/>
      <c r="F6" s="25"/>
      <c r="G6" s="1"/>
    </row>
    <row r="7" spans="1:7" x14ac:dyDescent="0.25">
      <c r="C7" s="26"/>
      <c r="D7" s="26"/>
      <c r="E7" s="26"/>
      <c r="F7" s="25"/>
      <c r="G7" s="1"/>
    </row>
    <row r="8" spans="1:7" ht="15.75" x14ac:dyDescent="0.25">
      <c r="A8" s="62" t="s">
        <v>36</v>
      </c>
      <c r="B8" s="62"/>
      <c r="C8" s="62"/>
      <c r="D8" s="62"/>
      <c r="E8" s="62"/>
      <c r="F8" s="62"/>
      <c r="G8" s="62"/>
    </row>
    <row r="9" spans="1:7" x14ac:dyDescent="0.25">
      <c r="C9" s="1"/>
      <c r="D9" s="1"/>
      <c r="E9" s="1"/>
      <c r="F9" s="27"/>
      <c r="G9" s="1"/>
    </row>
    <row r="10" spans="1:7" x14ac:dyDescent="0.25">
      <c r="D10" s="25"/>
      <c r="E10" s="25"/>
      <c r="F10" s="25"/>
      <c r="G10" s="1"/>
    </row>
    <row r="11" spans="1:7" x14ac:dyDescent="0.25">
      <c r="A11" s="28" t="s">
        <v>25</v>
      </c>
      <c r="B11" s="28"/>
      <c r="C11" s="28"/>
      <c r="D11" s="28"/>
      <c r="E11" s="13" t="s">
        <v>80</v>
      </c>
      <c r="F11" s="28"/>
      <c r="G11" s="19"/>
    </row>
    <row r="12" spans="1:7" x14ac:dyDescent="0.25">
      <c r="A12" s="29"/>
      <c r="B12" s="29" t="s">
        <v>112</v>
      </c>
      <c r="C12" s="29"/>
      <c r="D12" s="29"/>
      <c r="E12" s="15"/>
      <c r="F12" s="53" t="s">
        <v>118</v>
      </c>
      <c r="G12" s="18"/>
    </row>
    <row r="13" spans="1:7" x14ac:dyDescent="0.25">
      <c r="A13" s="28" t="s">
        <v>26</v>
      </c>
      <c r="B13" s="28"/>
      <c r="C13" s="28"/>
      <c r="D13" s="28"/>
      <c r="E13" s="13" t="s">
        <v>27</v>
      </c>
      <c r="F13" s="28"/>
      <c r="G13" s="19"/>
    </row>
    <row r="14" spans="1:7" x14ac:dyDescent="0.25">
      <c r="A14" s="29"/>
      <c r="B14" s="29" t="s">
        <v>113</v>
      </c>
      <c r="C14" s="29"/>
      <c r="D14" s="29"/>
      <c r="E14" s="15"/>
      <c r="F14" s="29" t="s">
        <v>117</v>
      </c>
      <c r="G14" s="18"/>
    </row>
    <row r="15" spans="1:7" x14ac:dyDescent="0.25">
      <c r="A15" s="28" t="s">
        <v>28</v>
      </c>
      <c r="B15" s="28"/>
      <c r="C15" s="28"/>
      <c r="D15" s="28"/>
      <c r="E15" s="13" t="s">
        <v>29</v>
      </c>
      <c r="F15" s="28"/>
      <c r="G15" s="19"/>
    </row>
    <row r="16" spans="1:7" x14ac:dyDescent="0.25">
      <c r="A16" s="29"/>
      <c r="B16" s="29" t="s">
        <v>114</v>
      </c>
      <c r="C16" s="29" t="s">
        <v>115</v>
      </c>
      <c r="D16" s="29"/>
      <c r="E16" s="15"/>
      <c r="F16" s="29" t="s">
        <v>116</v>
      </c>
      <c r="G16" s="18"/>
    </row>
    <row r="17" spans="1:7" x14ac:dyDescent="0.25">
      <c r="A17" s="28" t="s">
        <v>30</v>
      </c>
      <c r="B17" s="28"/>
      <c r="C17" s="28"/>
      <c r="D17" s="28"/>
      <c r="E17" s="13" t="s">
        <v>31</v>
      </c>
      <c r="F17" s="28"/>
      <c r="G17" s="19"/>
    </row>
    <row r="18" spans="1:7" x14ac:dyDescent="0.25">
      <c r="A18" s="29"/>
      <c r="B18" s="29" t="s">
        <v>111</v>
      </c>
      <c r="C18" s="29"/>
      <c r="D18" s="29"/>
      <c r="E18" s="15" t="s">
        <v>32</v>
      </c>
      <c r="F18" s="29" t="s">
        <v>108</v>
      </c>
      <c r="G18" s="18"/>
    </row>
    <row r="19" spans="1:7" ht="36" customHeight="1" x14ac:dyDescent="0.4">
      <c r="A19" s="30" t="s">
        <v>33</v>
      </c>
      <c r="B19" s="31"/>
      <c r="C19" s="31"/>
      <c r="D19" s="31"/>
      <c r="E19" s="32" t="s">
        <v>34</v>
      </c>
      <c r="F19" s="52" t="s">
        <v>110</v>
      </c>
      <c r="G19" s="33"/>
    </row>
    <row r="20" spans="1:7" ht="38.25" customHeight="1" x14ac:dyDescent="0.4">
      <c r="B20" s="34"/>
      <c r="C20" s="25"/>
      <c r="D20" s="35"/>
      <c r="E20" s="25"/>
      <c r="F20" s="25"/>
      <c r="G20" s="1"/>
    </row>
    <row r="21" spans="1:7" ht="36" customHeight="1" x14ac:dyDescent="0.4">
      <c r="A21" t="s">
        <v>131</v>
      </c>
      <c r="B21" s="34"/>
      <c r="C21" s="25"/>
      <c r="D21" s="35"/>
      <c r="E21" s="25"/>
      <c r="F21" s="25"/>
      <c r="G21" s="1"/>
    </row>
    <row r="22" spans="1:7" x14ac:dyDescent="0.25">
      <c r="D22" s="35"/>
    </row>
    <row r="23" spans="1:7" x14ac:dyDescent="0.25">
      <c r="D23" s="35"/>
    </row>
    <row r="24" spans="1:7" ht="26.25" customHeight="1" x14ac:dyDescent="0.25">
      <c r="A24" s="21"/>
      <c r="B24" s="21"/>
      <c r="C24" s="21"/>
      <c r="D24" s="22"/>
      <c r="E24" s="21"/>
      <c r="F24" s="21"/>
      <c r="G24" s="22"/>
    </row>
    <row r="25" spans="1:7" x14ac:dyDescent="0.25">
      <c r="A25" s="54" t="s">
        <v>18</v>
      </c>
      <c r="B25" s="55"/>
      <c r="C25" s="10" t="s">
        <v>4</v>
      </c>
      <c r="D25" s="6" t="s">
        <v>5</v>
      </c>
      <c r="E25" s="6" t="s">
        <v>6</v>
      </c>
      <c r="F25" s="6" t="s">
        <v>7</v>
      </c>
      <c r="G25" s="6" t="s">
        <v>16</v>
      </c>
    </row>
    <row r="26" spans="1:7" x14ac:dyDescent="0.25">
      <c r="A26" s="56" t="s">
        <v>19</v>
      </c>
      <c r="B26" s="57"/>
      <c r="C26" s="12" t="s">
        <v>0</v>
      </c>
      <c r="D26" s="7" t="s">
        <v>1</v>
      </c>
      <c r="E26" s="7" t="s">
        <v>17</v>
      </c>
      <c r="F26" s="7" t="s">
        <v>2</v>
      </c>
      <c r="G26" s="7" t="s">
        <v>3</v>
      </c>
    </row>
    <row r="27" spans="1:7" ht="30.75" customHeight="1" x14ac:dyDescent="0.25">
      <c r="A27" s="5">
        <v>1</v>
      </c>
      <c r="B27" s="20" t="s">
        <v>44</v>
      </c>
      <c r="C27" s="49">
        <f>'SCH INVENTORIES - 065'!D43</f>
        <v>16000525</v>
      </c>
      <c r="D27" s="49">
        <f>'SCH INVENTORIES - 160'!D43</f>
        <v>18065300</v>
      </c>
      <c r="E27" s="51">
        <v>0</v>
      </c>
      <c r="F27" s="50">
        <f>'SCH INVENTORIES - 125'!D43</f>
        <v>9850000</v>
      </c>
      <c r="G27" s="50">
        <f>'SCH INVENTORIES - 130'!D43</f>
        <v>4865475</v>
      </c>
    </row>
    <row r="28" spans="1:7" ht="18.75" customHeight="1" x14ac:dyDescent="0.25">
      <c r="A28" s="2">
        <v>2</v>
      </c>
      <c r="B28" s="2" t="s">
        <v>37</v>
      </c>
      <c r="C28" s="49">
        <f>'SCH INVENTORIES - 065'!E43</f>
        <v>8050000</v>
      </c>
      <c r="D28" s="49">
        <f>'SCH INVENTORIES - 160'!E43</f>
        <v>3900000</v>
      </c>
      <c r="E28" s="51">
        <v>0</v>
      </c>
      <c r="F28" s="49">
        <f>'SCH INVENTORIES - 125'!E43</f>
        <v>3310000</v>
      </c>
      <c r="G28" s="49">
        <f>'SCH INVENTORIES - 130'!E43</f>
        <v>5000250</v>
      </c>
    </row>
    <row r="29" spans="1:7" ht="30.75" customHeight="1" x14ac:dyDescent="0.25">
      <c r="A29" s="2">
        <v>3</v>
      </c>
      <c r="B29" s="3" t="s">
        <v>46</v>
      </c>
      <c r="C29" s="49">
        <f>C27+C28</f>
        <v>24050525</v>
      </c>
      <c r="D29" s="49">
        <f>D27+D28</f>
        <v>21965300</v>
      </c>
      <c r="E29" s="51">
        <v>0</v>
      </c>
      <c r="F29" s="49">
        <f>F27+F28</f>
        <v>13160000</v>
      </c>
      <c r="G29" s="49">
        <f>G27+G28</f>
        <v>9865725</v>
      </c>
    </row>
    <row r="30" spans="1:7" ht="29.25" customHeight="1" x14ac:dyDescent="0.25">
      <c r="A30" s="2">
        <v>4</v>
      </c>
      <c r="B30" s="3" t="s">
        <v>38</v>
      </c>
      <c r="C30" s="49">
        <f>'SCH INVENTORIES - 065'!F43</f>
        <v>5000000</v>
      </c>
      <c r="D30" s="49">
        <f>'SCH INVENTORIES - 160'!F43</f>
        <v>4550000</v>
      </c>
      <c r="E30" s="51">
        <v>0</v>
      </c>
      <c r="F30" s="49">
        <f>'SCH INVENTORIES - 125'!F43</f>
        <v>4699995</v>
      </c>
      <c r="G30" s="49">
        <f>'SCH INVENTORIES - 130'!F43</f>
        <v>4420000</v>
      </c>
    </row>
    <row r="31" spans="1:7" ht="31.5" customHeight="1" x14ac:dyDescent="0.25">
      <c r="A31" s="2">
        <v>5</v>
      </c>
      <c r="B31" s="3" t="s">
        <v>47</v>
      </c>
      <c r="C31" s="49">
        <f>C29-C30</f>
        <v>19050525</v>
      </c>
      <c r="D31" s="49">
        <f>D29-D30</f>
        <v>17415300</v>
      </c>
      <c r="E31" s="51">
        <v>0</v>
      </c>
      <c r="F31" s="49">
        <f>F29-F30</f>
        <v>8460005</v>
      </c>
      <c r="G31" s="49">
        <f>G29-G30</f>
        <v>5445725</v>
      </c>
    </row>
    <row r="32" spans="1:7" x14ac:dyDescent="0.25">
      <c r="A32" s="2">
        <v>6</v>
      </c>
      <c r="B32" s="3" t="s">
        <v>45</v>
      </c>
      <c r="C32" s="49">
        <f>'SCH INVENTORIES - 065'!G43</f>
        <v>-500000</v>
      </c>
      <c r="D32" s="49">
        <f>'SCH INVENTORIES - 160'!G43</f>
        <v>15000</v>
      </c>
      <c r="E32" s="51">
        <v>0</v>
      </c>
      <c r="F32" s="49">
        <f>'SCH INVENTORIES - 125'!G43</f>
        <v>10000</v>
      </c>
      <c r="G32" s="49">
        <f>'SCH INVENTORIES - 130'!G43</f>
        <v>-60000</v>
      </c>
    </row>
    <row r="33" spans="1:7" ht="22.5" customHeight="1" x14ac:dyDescent="0.25">
      <c r="A33" s="2">
        <v>7</v>
      </c>
      <c r="B33" s="3" t="s">
        <v>39</v>
      </c>
      <c r="C33" s="49">
        <f>C31+C32</f>
        <v>18550525</v>
      </c>
      <c r="D33" s="49">
        <f>D31+D32</f>
        <v>17430300</v>
      </c>
      <c r="E33" s="51">
        <v>0</v>
      </c>
      <c r="F33" s="49">
        <f>F31+F32</f>
        <v>8470005</v>
      </c>
      <c r="G33" s="49">
        <f>G31+G32</f>
        <v>5385725</v>
      </c>
    </row>
    <row r="34" spans="1:7" ht="58.5" customHeight="1" x14ac:dyDescent="0.25">
      <c r="C34" s="1"/>
      <c r="D34" s="1"/>
      <c r="E34" s="1"/>
      <c r="F34" s="1"/>
      <c r="G34" s="1"/>
    </row>
    <row r="35" spans="1:7" x14ac:dyDescent="0.25">
      <c r="A35" t="s">
        <v>43</v>
      </c>
      <c r="C35" s="1"/>
      <c r="D35" s="1"/>
      <c r="E35" s="1"/>
      <c r="F35" s="1"/>
      <c r="G35" s="1"/>
    </row>
    <row r="36" spans="1:7" x14ac:dyDescent="0.25">
      <c r="C36" s="1"/>
      <c r="D36" s="1"/>
      <c r="E36" s="1"/>
      <c r="F36" s="1"/>
      <c r="G36" s="1"/>
    </row>
    <row r="37" spans="1:7" ht="27.75" customHeight="1" x14ac:dyDescent="0.25">
      <c r="C37" s="1"/>
      <c r="D37" s="1"/>
      <c r="E37" s="1"/>
      <c r="F37" s="1"/>
      <c r="G37" s="1"/>
    </row>
    <row r="38" spans="1:7" x14ac:dyDescent="0.25">
      <c r="A38" t="s">
        <v>42</v>
      </c>
      <c r="C38" s="1"/>
      <c r="D38" s="1"/>
      <c r="E38" s="1"/>
      <c r="F38" s="1"/>
      <c r="G38" s="1"/>
    </row>
    <row r="39" spans="1:7" x14ac:dyDescent="0.25">
      <c r="A39" t="s">
        <v>40</v>
      </c>
      <c r="C39" s="1"/>
      <c r="D39" s="1"/>
      <c r="E39" s="1"/>
      <c r="F39" s="1"/>
      <c r="G39" s="1"/>
    </row>
    <row r="40" spans="1:7" x14ac:dyDescent="0.25">
      <c r="C40" s="1"/>
      <c r="D40" s="1"/>
      <c r="E40" s="1"/>
      <c r="F40" s="1"/>
      <c r="G40" s="1"/>
    </row>
    <row r="41" spans="1:7" x14ac:dyDescent="0.25">
      <c r="A41" s="8" t="s">
        <v>8</v>
      </c>
      <c r="B41" s="8" t="s">
        <v>9</v>
      </c>
      <c r="C41" s="17" t="s">
        <v>10</v>
      </c>
      <c r="D41" s="10"/>
      <c r="E41" s="9" t="s">
        <v>11</v>
      </c>
      <c r="F41" s="19"/>
      <c r="G41" s="10"/>
    </row>
    <row r="42" spans="1:7" x14ac:dyDescent="0.25">
      <c r="A42" s="5"/>
      <c r="B42" s="5" t="s">
        <v>111</v>
      </c>
      <c r="C42" s="11" t="s">
        <v>109</v>
      </c>
      <c r="D42" s="12"/>
      <c r="E42" s="11"/>
      <c r="F42" s="18" t="s">
        <v>108</v>
      </c>
      <c r="G42" s="12"/>
    </row>
    <row r="43" spans="1:7" ht="45" customHeight="1" x14ac:dyDescent="0.25">
      <c r="C43" s="1"/>
      <c r="D43" s="1"/>
      <c r="E43" s="1"/>
      <c r="F43" s="1"/>
      <c r="G43" s="1"/>
    </row>
    <row r="44" spans="1:7" x14ac:dyDescent="0.25">
      <c r="A44" s="58" t="s">
        <v>12</v>
      </c>
      <c r="B44" s="58"/>
      <c r="C44" s="58"/>
      <c r="D44" s="58"/>
      <c r="E44" s="58"/>
      <c r="F44" s="58"/>
      <c r="G44" s="58"/>
    </row>
    <row r="45" spans="1:7" x14ac:dyDescent="0.25">
      <c r="A45" s="13" t="s">
        <v>15</v>
      </c>
      <c r="B45" s="14"/>
      <c r="C45" s="17" t="s">
        <v>13</v>
      </c>
      <c r="D45" s="10"/>
      <c r="E45" s="9" t="s">
        <v>14</v>
      </c>
      <c r="F45" s="19"/>
      <c r="G45" s="10"/>
    </row>
    <row r="46" spans="1:7" x14ac:dyDescent="0.25">
      <c r="A46" s="15"/>
      <c r="B46" s="16"/>
      <c r="C46" s="11"/>
      <c r="D46" s="12"/>
      <c r="E46" s="11"/>
      <c r="F46" s="18"/>
      <c r="G46" s="12"/>
    </row>
    <row r="47" spans="1:7" x14ac:dyDescent="0.25">
      <c r="C47" s="1"/>
      <c r="D47" s="1"/>
      <c r="E47" s="1"/>
      <c r="F47" s="1"/>
      <c r="G47" s="1"/>
    </row>
  </sheetData>
  <mergeCells count="9">
    <mergeCell ref="A25:B25"/>
    <mergeCell ref="A26:B26"/>
    <mergeCell ref="A44:G44"/>
    <mergeCell ref="C1:E1"/>
    <mergeCell ref="C2:E2"/>
    <mergeCell ref="C3:E3"/>
    <mergeCell ref="C4:E4"/>
    <mergeCell ref="C5:E5"/>
    <mergeCell ref="A8:G8"/>
  </mergeCells>
  <hyperlinks>
    <hyperlink ref="C5" display="www.revenue.alabama.gov"/>
    <hyperlink ref="F19" display="taxperson@muller.com"/>
  </hyperlinks>
  <pageMargins left="0.45" right="0.45" top="0.75" bottom="0.75" header="0.3" footer="0.3"/>
  <pageSetup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106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91" t="s">
        <v>129</v>
      </c>
      <c r="F20" s="91" t="s">
        <v>130</v>
      </c>
      <c r="G20" s="94">
        <v>41186</v>
      </c>
      <c r="H20" s="2">
        <v>1281</v>
      </c>
      <c r="I20" s="2">
        <v>662000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91" t="s">
        <v>129</v>
      </c>
      <c r="F21" s="91" t="s">
        <v>130</v>
      </c>
      <c r="G21" s="94">
        <v>41187</v>
      </c>
      <c r="H21" s="2">
        <v>1282</v>
      </c>
      <c r="I21" s="2">
        <v>662000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91" t="s">
        <v>129</v>
      </c>
      <c r="F22" s="91" t="s">
        <v>130</v>
      </c>
      <c r="G22" s="94">
        <v>41188</v>
      </c>
      <c r="H22" s="2">
        <v>1283</v>
      </c>
      <c r="I22" s="2">
        <v>662000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91" t="s">
        <v>129</v>
      </c>
      <c r="F23" s="91" t="s">
        <v>130</v>
      </c>
      <c r="G23" s="94">
        <v>41189</v>
      </c>
      <c r="H23" s="2">
        <v>1284</v>
      </c>
      <c r="I23" s="2">
        <v>662000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91" t="s">
        <v>129</v>
      </c>
      <c r="F24" s="91" t="s">
        <v>130</v>
      </c>
      <c r="G24" s="94">
        <v>41190</v>
      </c>
      <c r="H24" s="2">
        <v>1285</v>
      </c>
      <c r="I24" s="2">
        <v>662000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3310000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104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89" t="s">
        <v>129</v>
      </c>
      <c r="F20" s="89" t="s">
        <v>130</v>
      </c>
      <c r="G20" s="92">
        <v>41185</v>
      </c>
      <c r="H20" s="2">
        <v>3604</v>
      </c>
      <c r="I20" s="2">
        <v>996082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89" t="s">
        <v>129</v>
      </c>
      <c r="F21" s="89" t="s">
        <v>130</v>
      </c>
      <c r="G21" s="92">
        <v>41186</v>
      </c>
      <c r="H21" s="2">
        <v>3605</v>
      </c>
      <c r="I21" s="2">
        <v>996082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89" t="s">
        <v>129</v>
      </c>
      <c r="F22" s="89" t="s">
        <v>130</v>
      </c>
      <c r="G22" s="92">
        <v>41187</v>
      </c>
      <c r="H22" s="2">
        <v>3606</v>
      </c>
      <c r="I22" s="2">
        <v>996082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89" t="s">
        <v>129</v>
      </c>
      <c r="F23" s="89" t="s">
        <v>130</v>
      </c>
      <c r="G23" s="92">
        <v>41188</v>
      </c>
      <c r="H23" s="2">
        <v>3607</v>
      </c>
      <c r="I23" s="2">
        <v>996082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89" t="s">
        <v>129</v>
      </c>
      <c r="F24" s="89" t="s">
        <v>130</v>
      </c>
      <c r="G24" s="92">
        <v>41189</v>
      </c>
      <c r="H24" s="2">
        <v>3608</v>
      </c>
      <c r="I24" s="2">
        <v>996082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4980410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107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87" t="s">
        <v>129</v>
      </c>
      <c r="F20" s="87" t="s">
        <v>130</v>
      </c>
      <c r="G20" s="90">
        <v>41186</v>
      </c>
      <c r="H20" s="2">
        <v>1304</v>
      </c>
      <c r="I20" s="2">
        <v>1000050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87" t="s">
        <v>129</v>
      </c>
      <c r="F21" s="87" t="s">
        <v>130</v>
      </c>
      <c r="G21" s="90">
        <v>41187</v>
      </c>
      <c r="H21" s="2">
        <v>1305</v>
      </c>
      <c r="I21" s="2">
        <v>1000050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87" t="s">
        <v>129</v>
      </c>
      <c r="F22" s="87" t="s">
        <v>130</v>
      </c>
      <c r="G22" s="90">
        <v>41188</v>
      </c>
      <c r="H22" s="2">
        <v>1306</v>
      </c>
      <c r="I22" s="2">
        <v>1000050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87" t="s">
        <v>129</v>
      </c>
      <c r="F23" s="87" t="s">
        <v>130</v>
      </c>
      <c r="G23" s="90">
        <v>41189</v>
      </c>
      <c r="H23" s="2">
        <v>1307</v>
      </c>
      <c r="I23" s="2">
        <v>1000050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87" t="s">
        <v>129</v>
      </c>
      <c r="F24" s="87" t="s">
        <v>130</v>
      </c>
      <c r="G24" s="90">
        <v>41190</v>
      </c>
      <c r="H24" s="2">
        <v>1308</v>
      </c>
      <c r="I24" s="2">
        <v>1000050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5000250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E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104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85" t="s">
        <v>129</v>
      </c>
      <c r="F20" s="85" t="s">
        <v>130</v>
      </c>
      <c r="G20" s="88">
        <v>41185</v>
      </c>
      <c r="H20" s="2">
        <v>3627</v>
      </c>
      <c r="I20" s="2">
        <v>414800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85" t="s">
        <v>129</v>
      </c>
      <c r="F21" s="85" t="s">
        <v>130</v>
      </c>
      <c r="G21" s="88">
        <v>41186</v>
      </c>
      <c r="H21" s="2">
        <v>3628</v>
      </c>
      <c r="I21" s="2">
        <v>414800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85" t="s">
        <v>129</v>
      </c>
      <c r="F22" s="85" t="s">
        <v>130</v>
      </c>
      <c r="G22" s="88">
        <v>41187</v>
      </c>
      <c r="H22" s="2">
        <v>3629</v>
      </c>
      <c r="I22" s="2">
        <v>414800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85" t="s">
        <v>129</v>
      </c>
      <c r="F23" s="85" t="s">
        <v>130</v>
      </c>
      <c r="G23" s="88">
        <v>41188</v>
      </c>
      <c r="H23" s="2">
        <v>3630</v>
      </c>
      <c r="I23" s="2">
        <v>414800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85" t="s">
        <v>129</v>
      </c>
      <c r="F24" s="85" t="s">
        <v>130</v>
      </c>
      <c r="G24" s="88">
        <v>41189</v>
      </c>
      <c r="H24" s="2">
        <v>3631</v>
      </c>
      <c r="I24" s="2">
        <v>414800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2074000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G20" sqref="F20:G24"/>
    </sheetView>
  </sheetViews>
  <sheetFormatPr defaultRowHeight="15" x14ac:dyDescent="0.25"/>
  <cols>
    <col min="1" max="1" width="5.85546875" customWidth="1"/>
    <col min="2" max="2" width="21.855468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5.5" customHeight="1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103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83" t="s">
        <v>129</v>
      </c>
      <c r="G20" s="83" t="s">
        <v>130</v>
      </c>
      <c r="H20" s="86">
        <v>41184</v>
      </c>
      <c r="I20" s="2">
        <v>1400</v>
      </c>
      <c r="J20" s="2">
        <v>1000000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83" t="s">
        <v>129</v>
      </c>
      <c r="G21" s="83" t="s">
        <v>130</v>
      </c>
      <c r="H21" s="86">
        <v>41185</v>
      </c>
      <c r="I21" s="2">
        <v>1401</v>
      </c>
      <c r="J21" s="2">
        <v>1000000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83" t="s">
        <v>129</v>
      </c>
      <c r="G22" s="83" t="s">
        <v>130</v>
      </c>
      <c r="H22" s="86">
        <v>41186</v>
      </c>
      <c r="I22" s="2">
        <v>1402</v>
      </c>
      <c r="J22" s="2">
        <v>1000000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83" t="s">
        <v>129</v>
      </c>
      <c r="G23" s="83" t="s">
        <v>130</v>
      </c>
      <c r="H23" s="86">
        <v>41187</v>
      </c>
      <c r="I23" s="2">
        <v>1403</v>
      </c>
      <c r="J23" s="2">
        <v>1000000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83" t="s">
        <v>129</v>
      </c>
      <c r="G24" s="83" t="s">
        <v>130</v>
      </c>
      <c r="H24" s="86">
        <v>41188</v>
      </c>
      <c r="I24" s="2">
        <v>1404</v>
      </c>
      <c r="J24" s="2">
        <v>1000000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5000000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G20" sqref="F20:G24"/>
    </sheetView>
  </sheetViews>
  <sheetFormatPr defaultRowHeight="15" x14ac:dyDescent="0.25"/>
  <cols>
    <col min="1" max="1" width="5.85546875" customWidth="1"/>
    <col min="2" max="2" width="23.1406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3.25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103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81" t="s">
        <v>129</v>
      </c>
      <c r="G20" s="81" t="s">
        <v>130</v>
      </c>
      <c r="H20" s="84">
        <v>41183</v>
      </c>
      <c r="I20" s="2">
        <v>3342</v>
      </c>
      <c r="J20" s="2">
        <v>700000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81" t="s">
        <v>129</v>
      </c>
      <c r="G21" s="81" t="s">
        <v>130</v>
      </c>
      <c r="H21" s="84">
        <v>41184</v>
      </c>
      <c r="I21" s="2">
        <v>3343</v>
      </c>
      <c r="J21" s="2">
        <v>700000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81" t="s">
        <v>129</v>
      </c>
      <c r="G22" s="81" t="s">
        <v>130</v>
      </c>
      <c r="H22" s="84">
        <v>41185</v>
      </c>
      <c r="I22" s="2">
        <v>3344</v>
      </c>
      <c r="J22" s="2">
        <v>700000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81" t="s">
        <v>129</v>
      </c>
      <c r="G23" s="81" t="s">
        <v>130</v>
      </c>
      <c r="H23" s="84">
        <v>41186</v>
      </c>
      <c r="I23" s="2">
        <v>3345</v>
      </c>
      <c r="J23" s="2">
        <v>700000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81" t="s">
        <v>129</v>
      </c>
      <c r="G24" s="81" t="s">
        <v>130</v>
      </c>
      <c r="H24" s="84">
        <v>41187</v>
      </c>
      <c r="I24" s="2">
        <v>3346</v>
      </c>
      <c r="J24" s="2">
        <v>700000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3500000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G20" sqref="F20:G24"/>
    </sheetView>
  </sheetViews>
  <sheetFormatPr defaultRowHeight="15" x14ac:dyDescent="0.25"/>
  <cols>
    <col min="1" max="1" width="5.85546875" customWidth="1"/>
    <col min="2" max="2" width="24.57031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3.25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104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79" t="s">
        <v>129</v>
      </c>
      <c r="G20" s="79" t="s">
        <v>130</v>
      </c>
      <c r="H20" s="82">
        <v>41184</v>
      </c>
      <c r="I20" s="2">
        <v>1423</v>
      </c>
      <c r="J20" s="2">
        <v>910000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79" t="s">
        <v>129</v>
      </c>
      <c r="G21" s="79" t="s">
        <v>130</v>
      </c>
      <c r="H21" s="82">
        <v>41185</v>
      </c>
      <c r="I21" s="2">
        <v>1424</v>
      </c>
      <c r="J21" s="2">
        <v>910000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79" t="s">
        <v>129</v>
      </c>
      <c r="G22" s="79" t="s">
        <v>130</v>
      </c>
      <c r="H22" s="82">
        <v>41186</v>
      </c>
      <c r="I22" s="2">
        <v>1425</v>
      </c>
      <c r="J22" s="2">
        <v>910000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79" t="s">
        <v>129</v>
      </c>
      <c r="G23" s="79" t="s">
        <v>130</v>
      </c>
      <c r="H23" s="82">
        <v>41187</v>
      </c>
      <c r="I23" s="2">
        <v>1426</v>
      </c>
      <c r="J23" s="2">
        <v>910000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9" t="s">
        <v>129</v>
      </c>
      <c r="G24" s="79" t="s">
        <v>130</v>
      </c>
      <c r="H24" s="82">
        <v>41188</v>
      </c>
      <c r="I24" s="2">
        <v>1427</v>
      </c>
      <c r="J24" s="2">
        <v>910000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4550000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topLeftCell="A4" workbookViewId="0">
      <selection activeCell="G20" sqref="F20:G24"/>
    </sheetView>
  </sheetViews>
  <sheetFormatPr defaultRowHeight="15" x14ac:dyDescent="0.25"/>
  <cols>
    <col min="1" max="1" width="5.85546875" customWidth="1"/>
    <col min="2" max="2" width="22.71093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2.5" customHeight="1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104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77" t="s">
        <v>129</v>
      </c>
      <c r="G20" s="77" t="s">
        <v>130</v>
      </c>
      <c r="H20" s="80">
        <v>41183</v>
      </c>
      <c r="I20" s="2">
        <v>3801</v>
      </c>
      <c r="J20" s="2">
        <v>622850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77" t="s">
        <v>129</v>
      </c>
      <c r="G21" s="77" t="s">
        <v>130</v>
      </c>
      <c r="H21" s="80">
        <v>41184</v>
      </c>
      <c r="I21" s="2">
        <v>3802</v>
      </c>
      <c r="J21" s="2">
        <v>622850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77" t="s">
        <v>129</v>
      </c>
      <c r="G22" s="77" t="s">
        <v>130</v>
      </c>
      <c r="H22" s="80">
        <v>41185</v>
      </c>
      <c r="I22" s="2">
        <v>3803</v>
      </c>
      <c r="J22" s="2">
        <v>622850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77" t="s">
        <v>129</v>
      </c>
      <c r="G23" s="77" t="s">
        <v>130</v>
      </c>
      <c r="H23" s="80">
        <v>41186</v>
      </c>
      <c r="I23" s="2">
        <v>3804</v>
      </c>
      <c r="J23" s="2">
        <v>622850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7" t="s">
        <v>129</v>
      </c>
      <c r="G24" s="77" t="s">
        <v>130</v>
      </c>
      <c r="H24" s="80">
        <v>41187</v>
      </c>
      <c r="I24" s="2">
        <v>3805</v>
      </c>
      <c r="J24" s="2">
        <v>622850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3114250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F20" sqref="F20:G24"/>
    </sheetView>
  </sheetViews>
  <sheetFormatPr defaultRowHeight="15" x14ac:dyDescent="0.25"/>
  <cols>
    <col min="1" max="1" width="5.85546875" customWidth="1"/>
    <col min="2" max="2" width="24.425781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5.5" customHeight="1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106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75" t="s">
        <v>129</v>
      </c>
      <c r="G20" s="75" t="s">
        <v>130</v>
      </c>
      <c r="H20" s="78">
        <v>41184</v>
      </c>
      <c r="I20" s="2">
        <v>1446</v>
      </c>
      <c r="J20" s="2">
        <v>939999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75" t="s">
        <v>129</v>
      </c>
      <c r="G21" s="75" t="s">
        <v>130</v>
      </c>
      <c r="H21" s="78">
        <v>41185</v>
      </c>
      <c r="I21" s="2">
        <v>1447</v>
      </c>
      <c r="J21" s="2">
        <v>939999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75" t="s">
        <v>129</v>
      </c>
      <c r="G22" s="75" t="s">
        <v>130</v>
      </c>
      <c r="H22" s="78">
        <v>41186</v>
      </c>
      <c r="I22" s="2">
        <v>1448</v>
      </c>
      <c r="J22" s="2">
        <v>939999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75" t="s">
        <v>129</v>
      </c>
      <c r="G23" s="75" t="s">
        <v>130</v>
      </c>
      <c r="H23" s="78">
        <v>41187</v>
      </c>
      <c r="I23" s="2">
        <v>1449</v>
      </c>
      <c r="J23" s="2">
        <v>939999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5" t="s">
        <v>129</v>
      </c>
      <c r="G24" s="75" t="s">
        <v>130</v>
      </c>
      <c r="H24" s="78">
        <v>41188</v>
      </c>
      <c r="I24" s="2">
        <v>1450</v>
      </c>
      <c r="J24" s="2">
        <v>939999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4699995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G20" sqref="F20:G24"/>
    </sheetView>
  </sheetViews>
  <sheetFormatPr defaultRowHeight="15" x14ac:dyDescent="0.25"/>
  <cols>
    <col min="1" max="1" width="5.85546875" customWidth="1"/>
    <col min="2" max="2" width="22.2851562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3.25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106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73" t="s">
        <v>129</v>
      </c>
      <c r="G20" s="73" t="s">
        <v>130</v>
      </c>
      <c r="H20" s="76">
        <v>41183</v>
      </c>
      <c r="I20" s="2">
        <v>3388</v>
      </c>
      <c r="J20" s="2">
        <v>975840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73" t="s">
        <v>129</v>
      </c>
      <c r="G21" s="73" t="s">
        <v>130</v>
      </c>
      <c r="H21" s="76">
        <v>41184</v>
      </c>
      <c r="I21" s="2">
        <v>3389</v>
      </c>
      <c r="J21" s="2">
        <v>975840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73" t="s">
        <v>129</v>
      </c>
      <c r="G22" s="73" t="s">
        <v>130</v>
      </c>
      <c r="H22" s="76">
        <v>41185</v>
      </c>
      <c r="I22" s="2">
        <v>3390</v>
      </c>
      <c r="J22" s="2">
        <v>975840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73" t="s">
        <v>129</v>
      </c>
      <c r="G23" s="73" t="s">
        <v>130</v>
      </c>
      <c r="H23" s="76">
        <v>41186</v>
      </c>
      <c r="I23" s="2">
        <v>3391</v>
      </c>
      <c r="J23" s="2">
        <v>975840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3" t="s">
        <v>129</v>
      </c>
      <c r="G24" s="73" t="s">
        <v>130</v>
      </c>
      <c r="H24" s="76">
        <v>41187</v>
      </c>
      <c r="I24" s="2">
        <v>3392</v>
      </c>
      <c r="J24" s="2">
        <v>975840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4879200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workbookViewId="0">
      <selection activeCell="E7" sqref="E7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48</v>
      </c>
    </row>
    <row r="4" spans="2:8" x14ac:dyDescent="0.25">
      <c r="B4" t="s">
        <v>90</v>
      </c>
    </row>
    <row r="7" spans="2:8" ht="23.25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45" t="s">
        <v>103</v>
      </c>
      <c r="H7" s="46"/>
    </row>
    <row r="9" spans="2:8" x14ac:dyDescent="0.25">
      <c r="E9" s="38" t="s">
        <v>94</v>
      </c>
    </row>
    <row r="10" spans="2:8" x14ac:dyDescent="0.25">
      <c r="E10" t="s">
        <v>49</v>
      </c>
      <c r="F10" t="s">
        <v>50</v>
      </c>
    </row>
    <row r="11" spans="2:8" x14ac:dyDescent="0.25">
      <c r="B11" t="s">
        <v>100</v>
      </c>
      <c r="E11" t="s">
        <v>51</v>
      </c>
      <c r="F11" t="s">
        <v>52</v>
      </c>
    </row>
    <row r="12" spans="2:8" x14ac:dyDescent="0.25">
      <c r="B12" t="s">
        <v>97</v>
      </c>
      <c r="E12" t="s">
        <v>53</v>
      </c>
      <c r="F12" t="s">
        <v>54</v>
      </c>
    </row>
    <row r="13" spans="2:8" x14ac:dyDescent="0.25">
      <c r="B13" t="s">
        <v>98</v>
      </c>
      <c r="E13" t="s">
        <v>55</v>
      </c>
      <c r="F13" t="s">
        <v>56</v>
      </c>
    </row>
    <row r="14" spans="2:8" x14ac:dyDescent="0.25">
      <c r="E14" t="s">
        <v>57</v>
      </c>
      <c r="F14" t="s">
        <v>58</v>
      </c>
    </row>
    <row r="15" spans="2:8" x14ac:dyDescent="0.25">
      <c r="E15" t="s">
        <v>59</v>
      </c>
      <c r="F15" t="s">
        <v>60</v>
      </c>
    </row>
    <row r="18" spans="2:8" ht="45" customHeight="1" x14ac:dyDescent="0.25">
      <c r="B18" s="63" t="s">
        <v>61</v>
      </c>
      <c r="C18" s="64"/>
      <c r="D18" s="39" t="s">
        <v>81</v>
      </c>
      <c r="E18" s="39" t="s">
        <v>82</v>
      </c>
      <c r="F18" s="40" t="s">
        <v>83</v>
      </c>
      <c r="G18" s="39" t="s">
        <v>84</v>
      </c>
      <c r="H18" s="39" t="s">
        <v>85</v>
      </c>
    </row>
    <row r="19" spans="2:8" x14ac:dyDescent="0.25">
      <c r="B19" s="4" t="s">
        <v>62</v>
      </c>
      <c r="C19" s="4" t="s">
        <v>29</v>
      </c>
      <c r="D19" s="5"/>
      <c r="E19" s="5"/>
      <c r="F19" s="5"/>
      <c r="G19" s="5"/>
      <c r="H19" s="5"/>
    </row>
    <row r="20" spans="2:8" x14ac:dyDescent="0.25">
      <c r="B20" s="102" t="s">
        <v>129</v>
      </c>
      <c r="C20" s="102" t="s">
        <v>130</v>
      </c>
      <c r="D20" s="2">
        <v>16000525</v>
      </c>
      <c r="E20" s="2">
        <f>'SCH RECEIPTS - 065'!I43</f>
        <v>8050000</v>
      </c>
      <c r="F20" s="2">
        <f>'SCH DISBURSEMENTS - 065'!J43</f>
        <v>5000000</v>
      </c>
      <c r="G20" s="2">
        <v>-500000</v>
      </c>
      <c r="H20" s="2">
        <f>D20+E20-F20+G20</f>
        <v>18550525</v>
      </c>
    </row>
    <row r="21" spans="2:8" x14ac:dyDescent="0.25">
      <c r="B21" s="102"/>
      <c r="C21" s="10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x14ac:dyDescent="0.25">
      <c r="B24" s="2"/>
      <c r="C24" s="2"/>
      <c r="D24" s="2"/>
      <c r="E24" s="2"/>
      <c r="F24" s="2"/>
      <c r="G24" s="2"/>
      <c r="H24" s="2"/>
    </row>
    <row r="25" spans="2:8" x14ac:dyDescent="0.25">
      <c r="B25" s="2"/>
      <c r="C25" s="2"/>
      <c r="D25" s="2"/>
      <c r="E25" s="2"/>
      <c r="F25" s="2"/>
      <c r="G25" s="2"/>
      <c r="H25" s="2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x14ac:dyDescent="0.25">
      <c r="B27" s="2"/>
      <c r="C27" s="2"/>
      <c r="D27" s="2"/>
      <c r="E27" s="2"/>
      <c r="F27" s="2"/>
      <c r="G27" s="2"/>
      <c r="H27" s="2"/>
    </row>
    <row r="28" spans="2:8" x14ac:dyDescent="0.25">
      <c r="B28" s="2"/>
      <c r="C28" s="2"/>
      <c r="D28" s="2"/>
      <c r="E28" s="2"/>
      <c r="F28" s="2"/>
      <c r="G28" s="2"/>
      <c r="H28" s="2"/>
    </row>
    <row r="29" spans="2:8" x14ac:dyDescent="0.25">
      <c r="B29" s="2"/>
      <c r="C29" s="2"/>
      <c r="D29" s="2"/>
      <c r="E29" s="2"/>
      <c r="F29" s="2"/>
      <c r="G29" s="2"/>
      <c r="H29" s="2"/>
    </row>
    <row r="30" spans="2:8" x14ac:dyDescent="0.25">
      <c r="B30" s="2"/>
      <c r="C30" s="2"/>
      <c r="D30" s="2"/>
      <c r="E30" s="2"/>
      <c r="F30" s="2"/>
      <c r="G30" s="2"/>
      <c r="H30" s="2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x14ac:dyDescent="0.25">
      <c r="B32" s="2"/>
      <c r="C32" s="2"/>
      <c r="D32" s="2"/>
      <c r="E32" s="2"/>
      <c r="F32" s="2"/>
      <c r="G32" s="2"/>
      <c r="H32" s="2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2"/>
      <c r="C35" s="2"/>
      <c r="D35" s="2"/>
      <c r="E35" s="2"/>
      <c r="F35" s="2"/>
      <c r="G35" s="2"/>
      <c r="H35" s="2"/>
    </row>
    <row r="36" spans="2:8" x14ac:dyDescent="0.25">
      <c r="B36" s="2"/>
      <c r="C36" s="2"/>
      <c r="D36" s="2"/>
      <c r="E36" s="2"/>
      <c r="F36" s="2"/>
      <c r="G36" s="2"/>
      <c r="H36" s="2"/>
    </row>
    <row r="37" spans="2:8" x14ac:dyDescent="0.25">
      <c r="B37" s="2"/>
      <c r="C37" s="2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ht="15.75" thickBot="1" x14ac:dyDescent="0.3">
      <c r="B42" s="2"/>
      <c r="C42" s="2"/>
      <c r="D42" s="2"/>
      <c r="E42" s="2"/>
      <c r="F42" s="2"/>
      <c r="G42" s="2"/>
      <c r="H42" s="2"/>
    </row>
    <row r="43" spans="2:8" ht="15.75" thickBot="1" x14ac:dyDescent="0.3">
      <c r="C43" s="47" t="s">
        <v>63</v>
      </c>
      <c r="D43" s="42">
        <f>SUM(D20:D42)</f>
        <v>16000525</v>
      </c>
      <c r="E43" s="42">
        <f>SUM(E20:E42)</f>
        <v>8050000</v>
      </c>
      <c r="F43" s="42">
        <f>SUM(F20:F42)</f>
        <v>5000000</v>
      </c>
      <c r="G43" s="42">
        <f>SUM(G20:G42)</f>
        <v>-500000</v>
      </c>
      <c r="H43" s="42">
        <f>SUM(H20:H42)</f>
        <v>18550525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G20" sqref="F20:G24"/>
    </sheetView>
  </sheetViews>
  <sheetFormatPr defaultRowHeight="15" x14ac:dyDescent="0.25"/>
  <cols>
    <col min="1" max="1" width="5.85546875" customWidth="1"/>
    <col min="2" max="2" width="20.855468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7" customHeight="1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107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71" t="s">
        <v>129</v>
      </c>
      <c r="G20" s="71" t="s">
        <v>130</v>
      </c>
      <c r="H20" s="74">
        <v>41184</v>
      </c>
      <c r="I20" s="2">
        <v>1469</v>
      </c>
      <c r="J20" s="2">
        <v>884000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71" t="s">
        <v>129</v>
      </c>
      <c r="G21" s="71" t="s">
        <v>130</v>
      </c>
      <c r="H21" s="74">
        <v>41185</v>
      </c>
      <c r="I21" s="2">
        <v>1470</v>
      </c>
      <c r="J21" s="2">
        <v>884000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71" t="s">
        <v>129</v>
      </c>
      <c r="G22" s="71" t="s">
        <v>130</v>
      </c>
      <c r="H22" s="74">
        <v>41186</v>
      </c>
      <c r="I22" s="2">
        <v>1471</v>
      </c>
      <c r="J22" s="2">
        <v>884000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71" t="s">
        <v>129</v>
      </c>
      <c r="G23" s="71" t="s">
        <v>130</v>
      </c>
      <c r="H23" s="74">
        <v>41187</v>
      </c>
      <c r="I23" s="2">
        <v>1472</v>
      </c>
      <c r="J23" s="2">
        <v>884000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1" t="s">
        <v>129</v>
      </c>
      <c r="G24" s="71" t="s">
        <v>130</v>
      </c>
      <c r="H24" s="74">
        <v>41188</v>
      </c>
      <c r="I24" s="2">
        <v>1473</v>
      </c>
      <c r="J24" s="2">
        <v>884000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4420000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workbookViewId="0">
      <selection activeCell="F20" sqref="F20:G24"/>
    </sheetView>
  </sheetViews>
  <sheetFormatPr defaultRowHeight="15" x14ac:dyDescent="0.25"/>
  <cols>
    <col min="1" max="1" width="5.85546875" customWidth="1"/>
    <col min="2" max="2" width="23.7109375" customWidth="1"/>
    <col min="3" max="3" width="16.85546875" customWidth="1"/>
    <col min="4" max="4" width="13.28515625" customWidth="1"/>
    <col min="5" max="5" width="12.140625" customWidth="1"/>
    <col min="6" max="6" width="22" bestFit="1" customWidth="1"/>
    <col min="7" max="7" width="17.5703125" customWidth="1"/>
    <col min="8" max="8" width="24.42578125" bestFit="1" customWidth="1"/>
    <col min="9" max="9" width="14.85546875" customWidth="1"/>
    <col min="10" max="11" width="14" customWidth="1"/>
  </cols>
  <sheetData>
    <row r="1" spans="2:11" x14ac:dyDescent="0.25">
      <c r="B1" t="s">
        <v>78</v>
      </c>
    </row>
    <row r="4" spans="2:11" x14ac:dyDescent="0.25">
      <c r="B4" t="s">
        <v>96</v>
      </c>
      <c r="C4" t="s">
        <v>101</v>
      </c>
    </row>
    <row r="7" spans="2:11" ht="23.25" x14ac:dyDescent="0.25">
      <c r="B7" s="37" t="s">
        <v>120</v>
      </c>
      <c r="C7" s="44"/>
      <c r="D7" s="44" t="s">
        <v>121</v>
      </c>
      <c r="E7" s="44"/>
      <c r="F7" s="44" t="s">
        <v>122</v>
      </c>
      <c r="G7" s="44" t="s">
        <v>123</v>
      </c>
      <c r="H7" s="44" t="s">
        <v>124</v>
      </c>
      <c r="I7" s="36" t="s">
        <v>107</v>
      </c>
      <c r="J7" s="36"/>
      <c r="K7" s="46"/>
    </row>
    <row r="9" spans="2:11" x14ac:dyDescent="0.25">
      <c r="F9" s="38" t="s">
        <v>65</v>
      </c>
      <c r="H9" s="38" t="s">
        <v>94</v>
      </c>
    </row>
    <row r="10" spans="2:11" x14ac:dyDescent="0.25">
      <c r="F10" t="s">
        <v>66</v>
      </c>
      <c r="H10" t="s">
        <v>49</v>
      </c>
      <c r="I10" t="s">
        <v>50</v>
      </c>
    </row>
    <row r="11" spans="2:11" x14ac:dyDescent="0.25">
      <c r="F11" t="s">
        <v>67</v>
      </c>
      <c r="H11" t="s">
        <v>51</v>
      </c>
      <c r="I11" t="s">
        <v>52</v>
      </c>
    </row>
    <row r="12" spans="2:11" x14ac:dyDescent="0.25">
      <c r="F12" t="s">
        <v>68</v>
      </c>
      <c r="H12" t="s">
        <v>53</v>
      </c>
      <c r="I12" t="s">
        <v>54</v>
      </c>
    </row>
    <row r="13" spans="2:11" x14ac:dyDescent="0.25">
      <c r="F13" t="s">
        <v>69</v>
      </c>
      <c r="H13" t="s">
        <v>55</v>
      </c>
      <c r="I13" t="s">
        <v>56</v>
      </c>
    </row>
    <row r="14" spans="2:11" x14ac:dyDescent="0.25">
      <c r="F14" t="s">
        <v>70</v>
      </c>
      <c r="H14" t="s">
        <v>57</v>
      </c>
      <c r="I14" t="s">
        <v>58</v>
      </c>
    </row>
    <row r="15" spans="2:11" x14ac:dyDescent="0.25">
      <c r="F15" t="s">
        <v>71</v>
      </c>
      <c r="H15" t="s">
        <v>59</v>
      </c>
      <c r="I15" t="s">
        <v>60</v>
      </c>
    </row>
    <row r="16" spans="2:11" x14ac:dyDescent="0.25">
      <c r="F16" t="s">
        <v>72</v>
      </c>
    </row>
    <row r="18" spans="2:11" ht="45" customHeight="1" x14ac:dyDescent="0.25">
      <c r="B18" s="63" t="s">
        <v>73</v>
      </c>
      <c r="C18" s="64"/>
      <c r="D18" s="39" t="s">
        <v>74</v>
      </c>
      <c r="E18" s="39" t="s">
        <v>91</v>
      </c>
      <c r="F18" s="63" t="s">
        <v>75</v>
      </c>
      <c r="G18" s="64"/>
      <c r="H18" s="39" t="s">
        <v>92</v>
      </c>
      <c r="I18" s="39" t="s">
        <v>76</v>
      </c>
      <c r="J18" s="39" t="s">
        <v>77</v>
      </c>
      <c r="K18" s="39" t="s">
        <v>93</v>
      </c>
    </row>
    <row r="19" spans="2:11" x14ac:dyDescent="0.25">
      <c r="B19" s="4" t="s">
        <v>62</v>
      </c>
      <c r="C19" s="4" t="s">
        <v>29</v>
      </c>
      <c r="D19" s="7"/>
      <c r="E19" s="7" t="s">
        <v>79</v>
      </c>
      <c r="F19" s="4" t="s">
        <v>62</v>
      </c>
      <c r="G19" s="4" t="s">
        <v>29</v>
      </c>
      <c r="H19" s="5"/>
      <c r="I19" s="5"/>
      <c r="J19" s="5"/>
      <c r="K19" s="5"/>
    </row>
    <row r="20" spans="2:11" x14ac:dyDescent="0.25">
      <c r="B20" s="65" t="s">
        <v>125</v>
      </c>
      <c r="C20" s="65" t="s">
        <v>126</v>
      </c>
      <c r="D20" s="2" t="s">
        <v>102</v>
      </c>
      <c r="E20" s="2" t="s">
        <v>105</v>
      </c>
      <c r="F20" s="67" t="s">
        <v>129</v>
      </c>
      <c r="G20" s="67" t="s">
        <v>130</v>
      </c>
      <c r="H20" s="72">
        <v>41183</v>
      </c>
      <c r="I20" s="2">
        <v>3512</v>
      </c>
      <c r="J20" s="2">
        <v>589750</v>
      </c>
      <c r="K20" s="2"/>
    </row>
    <row r="21" spans="2:11" x14ac:dyDescent="0.25">
      <c r="B21" s="65" t="s">
        <v>127</v>
      </c>
      <c r="C21" s="65" t="s">
        <v>128</v>
      </c>
      <c r="D21" s="2" t="s">
        <v>102</v>
      </c>
      <c r="E21" s="2" t="s">
        <v>105</v>
      </c>
      <c r="F21" s="66" t="s">
        <v>129</v>
      </c>
      <c r="G21" s="66" t="s">
        <v>130</v>
      </c>
      <c r="H21" s="72">
        <v>41184</v>
      </c>
      <c r="I21" s="2">
        <v>3513</v>
      </c>
      <c r="J21" s="2">
        <v>589750</v>
      </c>
      <c r="K21" s="2"/>
    </row>
    <row r="22" spans="2:11" x14ac:dyDescent="0.25">
      <c r="B22" s="65" t="s">
        <v>125</v>
      </c>
      <c r="C22" s="65" t="s">
        <v>126</v>
      </c>
      <c r="D22" s="2" t="s">
        <v>102</v>
      </c>
      <c r="E22" s="2" t="s">
        <v>105</v>
      </c>
      <c r="F22" s="68" t="s">
        <v>129</v>
      </c>
      <c r="G22" s="68" t="s">
        <v>130</v>
      </c>
      <c r="H22" s="72">
        <v>41185</v>
      </c>
      <c r="I22" s="2">
        <v>3514</v>
      </c>
      <c r="J22" s="2">
        <v>589750</v>
      </c>
      <c r="K22" s="2"/>
    </row>
    <row r="23" spans="2:11" x14ac:dyDescent="0.25">
      <c r="B23" s="65" t="s">
        <v>127</v>
      </c>
      <c r="C23" s="65" t="s">
        <v>128</v>
      </c>
      <c r="D23" s="2" t="s">
        <v>102</v>
      </c>
      <c r="E23" s="2" t="s">
        <v>105</v>
      </c>
      <c r="F23" s="69" t="s">
        <v>129</v>
      </c>
      <c r="G23" s="69" t="s">
        <v>130</v>
      </c>
      <c r="H23" s="72">
        <v>41186</v>
      </c>
      <c r="I23" s="2">
        <v>3515</v>
      </c>
      <c r="J23" s="2">
        <v>589750</v>
      </c>
      <c r="K23" s="2"/>
    </row>
    <row r="24" spans="2:11" x14ac:dyDescent="0.25">
      <c r="B24" s="65" t="s">
        <v>125</v>
      </c>
      <c r="C24" s="65" t="s">
        <v>126</v>
      </c>
      <c r="D24" s="2" t="s">
        <v>102</v>
      </c>
      <c r="E24" s="2" t="s">
        <v>105</v>
      </c>
      <c r="F24" s="70" t="s">
        <v>129</v>
      </c>
      <c r="G24" s="70" t="s">
        <v>130</v>
      </c>
      <c r="H24" s="72">
        <v>41187</v>
      </c>
      <c r="I24" s="2">
        <v>3516</v>
      </c>
      <c r="J24" s="2">
        <v>589750</v>
      </c>
      <c r="K24" s="2"/>
    </row>
    <row r="25" spans="2:11" x14ac:dyDescent="0.25">
      <c r="B25" s="2"/>
      <c r="C25" s="2"/>
      <c r="D25" s="2"/>
      <c r="E25" s="2"/>
      <c r="F25" s="2"/>
      <c r="G25" s="2"/>
      <c r="H25" s="48"/>
      <c r="I25" s="2"/>
      <c r="J25" s="2"/>
      <c r="K25" s="2"/>
    </row>
    <row r="26" spans="2:11" x14ac:dyDescent="0.25">
      <c r="B26" s="2"/>
      <c r="C26" s="2"/>
      <c r="D26" s="2"/>
      <c r="E26" s="2"/>
      <c r="F26" s="2"/>
      <c r="G26" s="2"/>
      <c r="H26" s="48"/>
      <c r="I26" s="2"/>
      <c r="J26" s="2"/>
      <c r="K26" s="2"/>
    </row>
    <row r="27" spans="2:11" x14ac:dyDescent="0.25">
      <c r="B27" s="2"/>
      <c r="C27" s="2"/>
      <c r="D27" s="2"/>
      <c r="E27" s="2"/>
      <c r="F27" s="2"/>
      <c r="G27" s="2"/>
      <c r="H27" s="48"/>
      <c r="I27" s="2"/>
      <c r="J27" s="2"/>
      <c r="K27" s="2"/>
    </row>
    <row r="28" spans="2:11" x14ac:dyDescent="0.25">
      <c r="B28" s="2"/>
      <c r="C28" s="2"/>
      <c r="D28" s="2"/>
      <c r="E28" s="2"/>
      <c r="F28" s="2"/>
      <c r="G28" s="2"/>
      <c r="H28" s="48"/>
      <c r="I28" s="2"/>
      <c r="J28" s="2"/>
      <c r="K28" s="2"/>
    </row>
    <row r="29" spans="2:11" x14ac:dyDescent="0.25">
      <c r="B29" s="2"/>
      <c r="C29" s="2"/>
      <c r="D29" s="2"/>
      <c r="E29" s="2"/>
      <c r="F29" s="2"/>
      <c r="G29" s="2"/>
      <c r="H29" s="48"/>
      <c r="I29" s="2"/>
      <c r="J29" s="2"/>
      <c r="K29" s="2"/>
    </row>
    <row r="30" spans="2:11" x14ac:dyDescent="0.25">
      <c r="B30" s="2"/>
      <c r="C30" s="2"/>
      <c r="D30" s="2"/>
      <c r="E30" s="2"/>
      <c r="F30" s="2"/>
      <c r="G30" s="2"/>
      <c r="H30" s="48"/>
      <c r="I30" s="2"/>
      <c r="J30" s="2"/>
      <c r="K30" s="2"/>
    </row>
    <row r="31" spans="2:11" x14ac:dyDescent="0.25">
      <c r="B31" s="2"/>
      <c r="C31" s="2"/>
      <c r="D31" s="2"/>
      <c r="E31" s="2"/>
      <c r="F31" s="2"/>
      <c r="G31" s="2"/>
      <c r="H31" s="48"/>
      <c r="I31" s="2"/>
      <c r="J31" s="2"/>
      <c r="K31" s="2"/>
    </row>
    <row r="32" spans="2:11" x14ac:dyDescent="0.25">
      <c r="B32" s="2"/>
      <c r="C32" s="2"/>
      <c r="D32" s="2"/>
      <c r="E32" s="2"/>
      <c r="F32" s="2"/>
      <c r="G32" s="2"/>
      <c r="H32" s="48"/>
      <c r="I32" s="2"/>
      <c r="J32" s="2"/>
      <c r="K32" s="2"/>
    </row>
    <row r="33" spans="2:11" x14ac:dyDescent="0.25">
      <c r="B33" s="2"/>
      <c r="C33" s="2"/>
      <c r="D33" s="2"/>
      <c r="E33" s="2"/>
      <c r="F33" s="2"/>
      <c r="G33" s="2"/>
      <c r="H33" s="48"/>
      <c r="I33" s="2"/>
      <c r="J33" s="2"/>
      <c r="K33" s="2"/>
    </row>
    <row r="34" spans="2:11" x14ac:dyDescent="0.25">
      <c r="B34" s="2"/>
      <c r="C34" s="2"/>
      <c r="D34" s="2"/>
      <c r="E34" s="2"/>
      <c r="F34" s="2"/>
      <c r="G34" s="2"/>
      <c r="H34" s="48"/>
      <c r="I34" s="2"/>
      <c r="J34" s="2"/>
      <c r="K34" s="2"/>
    </row>
    <row r="35" spans="2:11" x14ac:dyDescent="0.25">
      <c r="B35" s="2"/>
      <c r="C35" s="2"/>
      <c r="D35" s="2"/>
      <c r="E35" s="2"/>
      <c r="F35" s="2"/>
      <c r="G35" s="2"/>
      <c r="H35" s="48"/>
      <c r="I35" s="2"/>
      <c r="J35" s="2"/>
      <c r="K35" s="2"/>
    </row>
    <row r="36" spans="2:11" x14ac:dyDescent="0.25">
      <c r="B36" s="2"/>
      <c r="C36" s="2"/>
      <c r="D36" s="2"/>
      <c r="E36" s="2"/>
      <c r="F36" s="2"/>
      <c r="G36" s="2"/>
      <c r="H36" s="48"/>
      <c r="I36" s="2"/>
      <c r="J36" s="2"/>
      <c r="K36" s="2"/>
    </row>
    <row r="37" spans="2:11" x14ac:dyDescent="0.25">
      <c r="B37" s="2"/>
      <c r="C37" s="2"/>
      <c r="D37" s="2"/>
      <c r="E37" s="2"/>
      <c r="F37" s="2"/>
      <c r="G37" s="2"/>
      <c r="H37" s="48"/>
      <c r="I37" s="2"/>
      <c r="J37" s="2"/>
      <c r="K37" s="2"/>
    </row>
    <row r="38" spans="2:11" x14ac:dyDescent="0.25">
      <c r="B38" s="2"/>
      <c r="C38" s="2"/>
      <c r="D38" s="2"/>
      <c r="E38" s="2"/>
      <c r="F38" s="2"/>
      <c r="G38" s="2"/>
      <c r="H38" s="48"/>
      <c r="I38" s="2"/>
      <c r="J38" s="2"/>
      <c r="K38" s="2"/>
    </row>
    <row r="39" spans="2:11" x14ac:dyDescent="0.25">
      <c r="B39" s="2"/>
      <c r="C39" s="2"/>
      <c r="D39" s="2"/>
      <c r="E39" s="2"/>
      <c r="F39" s="2"/>
      <c r="G39" s="2"/>
      <c r="H39" s="48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2"/>
      <c r="H40" s="48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48"/>
      <c r="I41" s="2"/>
      <c r="J41" s="2"/>
      <c r="K41" s="2"/>
    </row>
    <row r="42" spans="2:11" ht="15.75" thickBot="1" x14ac:dyDescent="0.3">
      <c r="B42" s="2"/>
      <c r="C42" s="2"/>
      <c r="D42" s="2"/>
      <c r="E42" s="2"/>
      <c r="F42" s="2"/>
      <c r="G42" s="2"/>
      <c r="H42" s="48"/>
      <c r="I42" s="2"/>
      <c r="J42" s="2"/>
      <c r="K42" s="2"/>
    </row>
    <row r="43" spans="2:11" ht="15.75" thickBot="1" x14ac:dyDescent="0.3">
      <c r="I43" s="41" t="s">
        <v>63</v>
      </c>
      <c r="J43" s="42">
        <f>SUM(J20:J42)</f>
        <v>2948750</v>
      </c>
      <c r="K43" s="42"/>
    </row>
  </sheetData>
  <mergeCells count="2">
    <mergeCell ref="B18:C18"/>
    <mergeCell ref="F18:G18"/>
  </mergeCells>
  <pageMargins left="0.25" right="0.25" top="0.75" bottom="0.7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workbookViewId="0">
      <selection activeCell="D21" sqref="D21:H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48</v>
      </c>
    </row>
    <row r="4" spans="2:8" x14ac:dyDescent="0.25">
      <c r="B4" t="s">
        <v>90</v>
      </c>
    </row>
    <row r="7" spans="2:8" ht="23.25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45" t="s">
        <v>104</v>
      </c>
      <c r="H7" s="46"/>
    </row>
    <row r="9" spans="2:8" x14ac:dyDescent="0.25">
      <c r="E9" s="38" t="s">
        <v>94</v>
      </c>
    </row>
    <row r="10" spans="2:8" x14ac:dyDescent="0.25">
      <c r="E10" t="s">
        <v>49</v>
      </c>
      <c r="F10" t="s">
        <v>50</v>
      </c>
    </row>
    <row r="11" spans="2:8" x14ac:dyDescent="0.25">
      <c r="B11" t="s">
        <v>100</v>
      </c>
      <c r="E11" t="s">
        <v>51</v>
      </c>
      <c r="F11" t="s">
        <v>52</v>
      </c>
    </row>
    <row r="12" spans="2:8" x14ac:dyDescent="0.25">
      <c r="B12" t="s">
        <v>97</v>
      </c>
      <c r="E12" t="s">
        <v>53</v>
      </c>
      <c r="F12" t="s">
        <v>54</v>
      </c>
    </row>
    <row r="13" spans="2:8" x14ac:dyDescent="0.25">
      <c r="B13" t="s">
        <v>98</v>
      </c>
      <c r="E13" t="s">
        <v>55</v>
      </c>
      <c r="F13" t="s">
        <v>56</v>
      </c>
    </row>
    <row r="14" spans="2:8" x14ac:dyDescent="0.25">
      <c r="E14" t="s">
        <v>57</v>
      </c>
      <c r="F14" t="s">
        <v>58</v>
      </c>
    </row>
    <row r="15" spans="2:8" x14ac:dyDescent="0.25">
      <c r="E15" t="s">
        <v>59</v>
      </c>
      <c r="F15" t="s">
        <v>60</v>
      </c>
    </row>
    <row r="18" spans="2:8" ht="45" customHeight="1" x14ac:dyDescent="0.25">
      <c r="B18" s="63" t="s">
        <v>61</v>
      </c>
      <c r="C18" s="64"/>
      <c r="D18" s="39" t="s">
        <v>81</v>
      </c>
      <c r="E18" s="39" t="s">
        <v>82</v>
      </c>
      <c r="F18" s="40" t="s">
        <v>83</v>
      </c>
      <c r="G18" s="39" t="s">
        <v>84</v>
      </c>
      <c r="H18" s="39" t="s">
        <v>85</v>
      </c>
    </row>
    <row r="19" spans="2:8" x14ac:dyDescent="0.25">
      <c r="B19" s="4" t="s">
        <v>62</v>
      </c>
      <c r="C19" s="4" t="s">
        <v>29</v>
      </c>
      <c r="D19" s="5"/>
      <c r="E19" s="5"/>
      <c r="F19" s="5"/>
      <c r="G19" s="5"/>
      <c r="H19" s="5"/>
    </row>
    <row r="20" spans="2:8" x14ac:dyDescent="0.25">
      <c r="B20" s="102" t="s">
        <v>129</v>
      </c>
      <c r="C20" s="102" t="s">
        <v>130</v>
      </c>
      <c r="D20" s="2">
        <v>18065300</v>
      </c>
      <c r="E20" s="2">
        <f>'SCH RECEIPTS - 160'!I43</f>
        <v>3900000</v>
      </c>
      <c r="F20" s="2">
        <f>'SCH DISBURSEMENTS - 160'!J43</f>
        <v>4550000</v>
      </c>
      <c r="G20" s="2">
        <v>15000</v>
      </c>
      <c r="H20" s="2">
        <f>D20+E20-F20+G20</f>
        <v>17430300</v>
      </c>
    </row>
    <row r="21" spans="2:8" x14ac:dyDescent="0.25">
      <c r="B21" s="102"/>
      <c r="C21" s="10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x14ac:dyDescent="0.25">
      <c r="B24" s="2"/>
      <c r="C24" s="2"/>
      <c r="D24" s="2"/>
      <c r="E24" s="2"/>
      <c r="F24" s="2"/>
      <c r="G24" s="2"/>
      <c r="H24" s="2"/>
    </row>
    <row r="25" spans="2:8" x14ac:dyDescent="0.25">
      <c r="B25" s="2"/>
      <c r="C25" s="2"/>
      <c r="D25" s="2"/>
      <c r="E25" s="2"/>
      <c r="F25" s="2"/>
      <c r="G25" s="2"/>
      <c r="H25" s="2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x14ac:dyDescent="0.25">
      <c r="B27" s="2"/>
      <c r="C27" s="2"/>
      <c r="D27" s="2"/>
      <c r="E27" s="2"/>
      <c r="F27" s="2"/>
      <c r="G27" s="2"/>
      <c r="H27" s="2"/>
    </row>
    <row r="28" spans="2:8" x14ac:dyDescent="0.25">
      <c r="B28" s="2"/>
      <c r="C28" s="2"/>
      <c r="D28" s="2"/>
      <c r="E28" s="2"/>
      <c r="F28" s="2"/>
      <c r="G28" s="2"/>
      <c r="H28" s="2"/>
    </row>
    <row r="29" spans="2:8" x14ac:dyDescent="0.25">
      <c r="B29" s="2"/>
      <c r="C29" s="2"/>
      <c r="D29" s="2"/>
      <c r="E29" s="2"/>
      <c r="F29" s="2"/>
      <c r="G29" s="2"/>
      <c r="H29" s="2"/>
    </row>
    <row r="30" spans="2:8" x14ac:dyDescent="0.25">
      <c r="B30" s="2"/>
      <c r="C30" s="2"/>
      <c r="D30" s="2"/>
      <c r="E30" s="2"/>
      <c r="F30" s="2"/>
      <c r="G30" s="2"/>
      <c r="H30" s="2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x14ac:dyDescent="0.25">
      <c r="B32" s="2"/>
      <c r="C32" s="2"/>
      <c r="D32" s="2"/>
      <c r="E32" s="2"/>
      <c r="F32" s="2"/>
      <c r="G32" s="2"/>
      <c r="H32" s="2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2"/>
      <c r="C35" s="2"/>
      <c r="D35" s="2"/>
      <c r="E35" s="2"/>
      <c r="F35" s="2"/>
      <c r="G35" s="2"/>
      <c r="H35" s="2"/>
    </row>
    <row r="36" spans="2:8" x14ac:dyDescent="0.25">
      <c r="B36" s="2"/>
      <c r="C36" s="2"/>
      <c r="D36" s="2"/>
      <c r="E36" s="2"/>
      <c r="F36" s="2"/>
      <c r="G36" s="2"/>
      <c r="H36" s="2"/>
    </row>
    <row r="37" spans="2:8" x14ac:dyDescent="0.25">
      <c r="B37" s="2"/>
      <c r="C37" s="2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ht="15.75" thickBot="1" x14ac:dyDescent="0.3">
      <c r="B42" s="2"/>
      <c r="C42" s="2"/>
      <c r="D42" s="2"/>
      <c r="E42" s="2"/>
      <c r="F42" s="2"/>
      <c r="G42" s="2"/>
      <c r="H42" s="2"/>
    </row>
    <row r="43" spans="2:8" ht="15.75" thickBot="1" x14ac:dyDescent="0.3">
      <c r="C43" s="47" t="s">
        <v>63</v>
      </c>
      <c r="D43" s="42">
        <f>SUM(D20:D42)</f>
        <v>18065300</v>
      </c>
      <c r="E43" s="42">
        <f>SUM(E20:E42)</f>
        <v>3900000</v>
      </c>
      <c r="F43" s="42">
        <f>SUM(F20:F42)</f>
        <v>4550000</v>
      </c>
      <c r="G43" s="42">
        <f>SUM(G20:G42)</f>
        <v>15000</v>
      </c>
      <c r="H43" s="42">
        <f>SUM(H20:H42)</f>
        <v>17430300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workbookViewId="0">
      <selection activeCell="D21" sqref="D21:H22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48</v>
      </c>
    </row>
    <row r="4" spans="2:8" x14ac:dyDescent="0.25">
      <c r="B4" t="s">
        <v>90</v>
      </c>
    </row>
    <row r="7" spans="2:8" ht="23.25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45" t="s">
        <v>106</v>
      </c>
      <c r="H7" s="46"/>
    </row>
    <row r="9" spans="2:8" x14ac:dyDescent="0.25">
      <c r="E9" s="38" t="s">
        <v>94</v>
      </c>
    </row>
    <row r="10" spans="2:8" x14ac:dyDescent="0.25">
      <c r="E10" t="s">
        <v>49</v>
      </c>
      <c r="F10" t="s">
        <v>50</v>
      </c>
    </row>
    <row r="11" spans="2:8" x14ac:dyDescent="0.25">
      <c r="B11" t="s">
        <v>100</v>
      </c>
      <c r="E11" t="s">
        <v>51</v>
      </c>
      <c r="F11" t="s">
        <v>52</v>
      </c>
    </row>
    <row r="12" spans="2:8" x14ac:dyDescent="0.25">
      <c r="B12" t="s">
        <v>97</v>
      </c>
      <c r="E12" t="s">
        <v>53</v>
      </c>
      <c r="F12" t="s">
        <v>54</v>
      </c>
    </row>
    <row r="13" spans="2:8" x14ac:dyDescent="0.25">
      <c r="B13" t="s">
        <v>98</v>
      </c>
      <c r="E13" t="s">
        <v>55</v>
      </c>
      <c r="F13" t="s">
        <v>56</v>
      </c>
    </row>
    <row r="14" spans="2:8" x14ac:dyDescent="0.25">
      <c r="E14" t="s">
        <v>57</v>
      </c>
      <c r="F14" t="s">
        <v>58</v>
      </c>
    </row>
    <row r="15" spans="2:8" x14ac:dyDescent="0.25">
      <c r="E15" t="s">
        <v>59</v>
      </c>
      <c r="F15" t="s">
        <v>60</v>
      </c>
    </row>
    <row r="18" spans="2:8" ht="45" customHeight="1" x14ac:dyDescent="0.25">
      <c r="B18" s="63" t="s">
        <v>61</v>
      </c>
      <c r="C18" s="64"/>
      <c r="D18" s="39" t="s">
        <v>81</v>
      </c>
      <c r="E18" s="39" t="s">
        <v>82</v>
      </c>
      <c r="F18" s="40" t="s">
        <v>83</v>
      </c>
      <c r="G18" s="39" t="s">
        <v>84</v>
      </c>
      <c r="H18" s="39" t="s">
        <v>85</v>
      </c>
    </row>
    <row r="19" spans="2:8" x14ac:dyDescent="0.25">
      <c r="B19" s="4" t="s">
        <v>62</v>
      </c>
      <c r="C19" s="4" t="s">
        <v>29</v>
      </c>
      <c r="D19" s="5"/>
      <c r="E19" s="5"/>
      <c r="F19" s="5"/>
      <c r="G19" s="5"/>
      <c r="H19" s="5"/>
    </row>
    <row r="20" spans="2:8" x14ac:dyDescent="0.25">
      <c r="B20" s="102" t="s">
        <v>129</v>
      </c>
      <c r="C20" s="102" t="s">
        <v>130</v>
      </c>
      <c r="D20" s="2">
        <v>9850000</v>
      </c>
      <c r="E20" s="2">
        <f>'SCH RECEIPTS - 125'!I43</f>
        <v>3310000</v>
      </c>
      <c r="F20" s="2">
        <f>'SCH DISBURSEMENTS - 125'!J43</f>
        <v>4699995</v>
      </c>
      <c r="G20" s="2">
        <v>10000</v>
      </c>
      <c r="H20" s="2">
        <f>D20+E20-F20+G20</f>
        <v>8470005</v>
      </c>
    </row>
    <row r="21" spans="2:8" x14ac:dyDescent="0.25">
      <c r="B21" s="102"/>
      <c r="C21" s="10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x14ac:dyDescent="0.25">
      <c r="B24" s="2"/>
      <c r="C24" s="2"/>
      <c r="D24" s="2"/>
      <c r="E24" s="2"/>
      <c r="F24" s="2"/>
      <c r="G24" s="2"/>
      <c r="H24" s="2"/>
    </row>
    <row r="25" spans="2:8" x14ac:dyDescent="0.25">
      <c r="B25" s="2"/>
      <c r="C25" s="2"/>
      <c r="D25" s="2"/>
      <c r="E25" s="2"/>
      <c r="F25" s="2"/>
      <c r="G25" s="2"/>
      <c r="H25" s="2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x14ac:dyDescent="0.25">
      <c r="B27" s="2"/>
      <c r="C27" s="2"/>
      <c r="D27" s="2"/>
      <c r="E27" s="2"/>
      <c r="F27" s="2"/>
      <c r="G27" s="2"/>
      <c r="H27" s="2"/>
    </row>
    <row r="28" spans="2:8" x14ac:dyDescent="0.25">
      <c r="B28" s="2"/>
      <c r="C28" s="2"/>
      <c r="D28" s="2"/>
      <c r="E28" s="2"/>
      <c r="F28" s="2"/>
      <c r="G28" s="2"/>
      <c r="H28" s="2"/>
    </row>
    <row r="29" spans="2:8" x14ac:dyDescent="0.25">
      <c r="B29" s="2"/>
      <c r="C29" s="2"/>
      <c r="D29" s="2"/>
      <c r="E29" s="2"/>
      <c r="F29" s="2"/>
      <c r="G29" s="2"/>
      <c r="H29" s="2"/>
    </row>
    <row r="30" spans="2:8" x14ac:dyDescent="0.25">
      <c r="B30" s="2"/>
      <c r="C30" s="2"/>
      <c r="D30" s="2"/>
      <c r="E30" s="2"/>
      <c r="F30" s="2"/>
      <c r="G30" s="2"/>
      <c r="H30" s="2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x14ac:dyDescent="0.25">
      <c r="B32" s="2"/>
      <c r="C32" s="2"/>
      <c r="D32" s="2"/>
      <c r="E32" s="2"/>
      <c r="F32" s="2"/>
      <c r="G32" s="2"/>
      <c r="H32" s="2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2"/>
      <c r="C35" s="2"/>
      <c r="D35" s="2"/>
      <c r="E35" s="2"/>
      <c r="F35" s="2"/>
      <c r="G35" s="2"/>
      <c r="H35" s="2"/>
    </row>
    <row r="36" spans="2:8" x14ac:dyDescent="0.25">
      <c r="B36" s="2"/>
      <c r="C36" s="2"/>
      <c r="D36" s="2"/>
      <c r="E36" s="2"/>
      <c r="F36" s="2"/>
      <c r="G36" s="2"/>
      <c r="H36" s="2"/>
    </row>
    <row r="37" spans="2:8" x14ac:dyDescent="0.25">
      <c r="B37" s="2"/>
      <c r="C37" s="2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ht="15.75" thickBot="1" x14ac:dyDescent="0.3">
      <c r="B42" s="2"/>
      <c r="C42" s="2"/>
      <c r="D42" s="2"/>
      <c r="E42" s="2"/>
      <c r="F42" s="2"/>
      <c r="G42" s="2"/>
      <c r="H42" s="2"/>
    </row>
    <row r="43" spans="2:8" ht="15.75" thickBot="1" x14ac:dyDescent="0.3">
      <c r="C43" s="47" t="s">
        <v>63</v>
      </c>
      <c r="D43" s="42">
        <f>SUM(D20:D42)</f>
        <v>9850000</v>
      </c>
      <c r="E43" s="42">
        <f>SUM(E20:E42)</f>
        <v>3310000</v>
      </c>
      <c r="F43" s="42">
        <f>SUM(F20:F42)</f>
        <v>4699995</v>
      </c>
      <c r="G43" s="42">
        <f>SUM(G20:G42)</f>
        <v>10000</v>
      </c>
      <c r="H43" s="42">
        <f>SUM(H20:H42)</f>
        <v>8470005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workbookViewId="0">
      <selection activeCell="B20" sqref="B20:C21"/>
    </sheetView>
  </sheetViews>
  <sheetFormatPr defaultRowHeight="15" x14ac:dyDescent="0.25"/>
  <cols>
    <col min="1" max="1" width="4.42578125" customWidth="1"/>
    <col min="2" max="2" width="23.85546875" customWidth="1"/>
    <col min="3" max="3" width="24.28515625" customWidth="1"/>
    <col min="4" max="4" width="20.7109375" customWidth="1"/>
    <col min="5" max="5" width="26" customWidth="1"/>
    <col min="6" max="6" width="19.7109375" customWidth="1"/>
    <col min="7" max="7" width="21.85546875" customWidth="1"/>
    <col min="8" max="8" width="24.85546875" customWidth="1"/>
  </cols>
  <sheetData>
    <row r="1" spans="2:8" x14ac:dyDescent="0.25">
      <c r="B1" t="s">
        <v>48</v>
      </c>
    </row>
    <row r="4" spans="2:8" x14ac:dyDescent="0.25">
      <c r="B4" t="s">
        <v>90</v>
      </c>
    </row>
    <row r="7" spans="2:8" ht="23.25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45" t="s">
        <v>107</v>
      </c>
      <c r="H7" s="46"/>
    </row>
    <row r="9" spans="2:8" x14ac:dyDescent="0.25">
      <c r="E9" s="38" t="s">
        <v>94</v>
      </c>
    </row>
    <row r="10" spans="2:8" x14ac:dyDescent="0.25">
      <c r="E10" t="s">
        <v>49</v>
      </c>
      <c r="F10" t="s">
        <v>50</v>
      </c>
    </row>
    <row r="11" spans="2:8" x14ac:dyDescent="0.25">
      <c r="B11" t="s">
        <v>100</v>
      </c>
      <c r="E11" t="s">
        <v>51</v>
      </c>
      <c r="F11" t="s">
        <v>52</v>
      </c>
    </row>
    <row r="12" spans="2:8" x14ac:dyDescent="0.25">
      <c r="B12" t="s">
        <v>97</v>
      </c>
      <c r="E12" t="s">
        <v>53</v>
      </c>
      <c r="F12" t="s">
        <v>54</v>
      </c>
    </row>
    <row r="13" spans="2:8" x14ac:dyDescent="0.25">
      <c r="B13" t="s">
        <v>98</v>
      </c>
      <c r="E13" t="s">
        <v>55</v>
      </c>
      <c r="F13" t="s">
        <v>56</v>
      </c>
    </row>
    <row r="14" spans="2:8" x14ac:dyDescent="0.25">
      <c r="E14" t="s">
        <v>57</v>
      </c>
      <c r="F14" t="s">
        <v>58</v>
      </c>
    </row>
    <row r="15" spans="2:8" x14ac:dyDescent="0.25">
      <c r="E15" t="s">
        <v>59</v>
      </c>
      <c r="F15" t="s">
        <v>60</v>
      </c>
    </row>
    <row r="18" spans="2:8" ht="45" customHeight="1" x14ac:dyDescent="0.25">
      <c r="B18" s="63" t="s">
        <v>61</v>
      </c>
      <c r="C18" s="64"/>
      <c r="D18" s="39" t="s">
        <v>81</v>
      </c>
      <c r="E18" s="39" t="s">
        <v>82</v>
      </c>
      <c r="F18" s="40" t="s">
        <v>83</v>
      </c>
      <c r="G18" s="39" t="s">
        <v>84</v>
      </c>
      <c r="H18" s="39" t="s">
        <v>85</v>
      </c>
    </row>
    <row r="19" spans="2:8" x14ac:dyDescent="0.25">
      <c r="B19" s="4" t="s">
        <v>62</v>
      </c>
      <c r="C19" s="4" t="s">
        <v>29</v>
      </c>
      <c r="D19" s="5"/>
      <c r="E19" s="5"/>
      <c r="F19" s="5"/>
      <c r="G19" s="5"/>
      <c r="H19" s="5"/>
    </row>
    <row r="20" spans="2:8" x14ac:dyDescent="0.25">
      <c r="B20" s="102" t="s">
        <v>129</v>
      </c>
      <c r="C20" s="102" t="s">
        <v>130</v>
      </c>
      <c r="D20" s="2">
        <v>4865475</v>
      </c>
      <c r="E20" s="2">
        <f>'SCH RECEIPTS - 130'!I43</f>
        <v>5000250</v>
      </c>
      <c r="F20" s="2">
        <f>'SCH DISBURSEMENTS - 130'!J43</f>
        <v>4420000</v>
      </c>
      <c r="G20" s="2">
        <v>-60000</v>
      </c>
      <c r="H20" s="2">
        <f>D20+E20-F20+G20</f>
        <v>5385725</v>
      </c>
    </row>
    <row r="21" spans="2:8" x14ac:dyDescent="0.25">
      <c r="B21" s="2"/>
      <c r="C21" s="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x14ac:dyDescent="0.25">
      <c r="B24" s="2"/>
      <c r="C24" s="2"/>
      <c r="D24" s="2"/>
      <c r="E24" s="2"/>
      <c r="F24" s="2"/>
      <c r="G24" s="2"/>
      <c r="H24" s="2"/>
    </row>
    <row r="25" spans="2:8" x14ac:dyDescent="0.25">
      <c r="B25" s="2"/>
      <c r="C25" s="2"/>
      <c r="D25" s="2"/>
      <c r="E25" s="2"/>
      <c r="F25" s="2"/>
      <c r="G25" s="2"/>
      <c r="H25" s="2"/>
    </row>
    <row r="26" spans="2:8" x14ac:dyDescent="0.25">
      <c r="B26" s="2"/>
      <c r="C26" s="2"/>
      <c r="D26" s="2"/>
      <c r="E26" s="2"/>
      <c r="F26" s="2"/>
      <c r="G26" s="2"/>
      <c r="H26" s="2"/>
    </row>
    <row r="27" spans="2:8" x14ac:dyDescent="0.25">
      <c r="B27" s="2"/>
      <c r="C27" s="2"/>
      <c r="D27" s="2"/>
      <c r="E27" s="2"/>
      <c r="F27" s="2"/>
      <c r="G27" s="2"/>
      <c r="H27" s="2"/>
    </row>
    <row r="28" spans="2:8" x14ac:dyDescent="0.25">
      <c r="B28" s="2"/>
      <c r="C28" s="2"/>
      <c r="D28" s="2"/>
      <c r="E28" s="2"/>
      <c r="F28" s="2"/>
      <c r="G28" s="2"/>
      <c r="H28" s="2"/>
    </row>
    <row r="29" spans="2:8" x14ac:dyDescent="0.25">
      <c r="B29" s="2"/>
      <c r="C29" s="2"/>
      <c r="D29" s="2"/>
      <c r="E29" s="2"/>
      <c r="F29" s="2"/>
      <c r="G29" s="2"/>
      <c r="H29" s="2"/>
    </row>
    <row r="30" spans="2:8" x14ac:dyDescent="0.25">
      <c r="B30" s="2"/>
      <c r="C30" s="2"/>
      <c r="D30" s="2"/>
      <c r="E30" s="2"/>
      <c r="F30" s="2"/>
      <c r="G30" s="2"/>
      <c r="H30" s="2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x14ac:dyDescent="0.25">
      <c r="B32" s="2"/>
      <c r="C32" s="2"/>
      <c r="D32" s="2"/>
      <c r="E32" s="2"/>
      <c r="F32" s="2"/>
      <c r="G32" s="2"/>
      <c r="H32" s="2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2"/>
      <c r="C35" s="2"/>
      <c r="D35" s="2"/>
      <c r="E35" s="2"/>
      <c r="F35" s="2"/>
      <c r="G35" s="2"/>
      <c r="H35" s="2"/>
    </row>
    <row r="36" spans="2:8" x14ac:dyDescent="0.25">
      <c r="B36" s="2"/>
      <c r="C36" s="2"/>
      <c r="D36" s="2"/>
      <c r="E36" s="2"/>
      <c r="F36" s="2"/>
      <c r="G36" s="2"/>
      <c r="H36" s="2"/>
    </row>
    <row r="37" spans="2:8" x14ac:dyDescent="0.25">
      <c r="B37" s="2"/>
      <c r="C37" s="2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ht="15.75" thickBot="1" x14ac:dyDescent="0.3">
      <c r="B42" s="2"/>
      <c r="C42" s="2"/>
      <c r="D42" s="2"/>
      <c r="E42" s="2"/>
      <c r="F42" s="2"/>
      <c r="G42" s="2"/>
      <c r="H42" s="2"/>
    </row>
    <row r="43" spans="2:8" ht="15.75" thickBot="1" x14ac:dyDescent="0.3">
      <c r="C43" s="47" t="s">
        <v>63</v>
      </c>
      <c r="D43" s="42">
        <f>SUM(D20:D42)</f>
        <v>4865475</v>
      </c>
      <c r="E43" s="42">
        <f>SUM(E20:E42)</f>
        <v>5000250</v>
      </c>
      <c r="F43" s="42">
        <f>SUM(F20:F42)</f>
        <v>4420000</v>
      </c>
      <c r="G43" s="42">
        <f>SUM(G20:G42)</f>
        <v>-60000</v>
      </c>
      <c r="H43" s="42">
        <f>SUM(H20:H42)</f>
        <v>5385725</v>
      </c>
    </row>
  </sheetData>
  <mergeCells count="1">
    <mergeCell ref="B18:C18"/>
  </mergeCells>
  <pageMargins left="0.25" right="0.25" top="0.75" bottom="0.75" header="0.3" footer="0.3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topLeftCell="A4" workbookViewId="0">
      <selection activeCell="G20" sqref="G20:G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103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99" t="s">
        <v>129</v>
      </c>
      <c r="F20" s="99" t="s">
        <v>130</v>
      </c>
      <c r="G20" s="101">
        <v>41186</v>
      </c>
      <c r="H20" s="2">
        <v>1235</v>
      </c>
      <c r="I20" s="2">
        <v>1610000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99" t="s">
        <v>129</v>
      </c>
      <c r="F21" s="99" t="s">
        <v>130</v>
      </c>
      <c r="G21" s="101">
        <v>41187</v>
      </c>
      <c r="H21" s="2">
        <v>1236</v>
      </c>
      <c r="I21" s="2">
        <v>1610000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99" t="s">
        <v>129</v>
      </c>
      <c r="F22" s="99" t="s">
        <v>130</v>
      </c>
      <c r="G22" s="101">
        <v>41188</v>
      </c>
      <c r="H22" s="2">
        <v>1237</v>
      </c>
      <c r="I22" s="2">
        <v>1610000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99" t="s">
        <v>129</v>
      </c>
      <c r="F23" s="99" t="s">
        <v>130</v>
      </c>
      <c r="G23" s="101">
        <v>41189</v>
      </c>
      <c r="H23" s="2">
        <v>1238</v>
      </c>
      <c r="I23" s="2">
        <v>1610000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99" t="s">
        <v>129</v>
      </c>
      <c r="F24" s="99" t="s">
        <v>130</v>
      </c>
      <c r="G24" s="101">
        <v>41190</v>
      </c>
      <c r="H24" s="2">
        <v>1239</v>
      </c>
      <c r="I24" s="2">
        <v>1610000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8050000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103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97" t="s">
        <v>129</v>
      </c>
      <c r="F20" s="97" t="s">
        <v>130</v>
      </c>
      <c r="G20" s="100">
        <v>41185</v>
      </c>
      <c r="H20" s="2">
        <v>3319</v>
      </c>
      <c r="I20" s="2">
        <v>941000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97" t="s">
        <v>129</v>
      </c>
      <c r="F21" s="97" t="s">
        <v>130</v>
      </c>
      <c r="G21" s="100">
        <v>41186</v>
      </c>
      <c r="H21" s="2">
        <v>3320</v>
      </c>
      <c r="I21" s="2">
        <v>941000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97" t="s">
        <v>129</v>
      </c>
      <c r="F22" s="97" t="s">
        <v>130</v>
      </c>
      <c r="G22" s="100">
        <v>41187</v>
      </c>
      <c r="H22" s="2">
        <v>3321</v>
      </c>
      <c r="I22" s="2">
        <v>941000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97" t="s">
        <v>129</v>
      </c>
      <c r="F23" s="97" t="s">
        <v>130</v>
      </c>
      <c r="G23" s="100">
        <v>41188</v>
      </c>
      <c r="H23" s="2">
        <v>3322</v>
      </c>
      <c r="I23" s="2">
        <v>941000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97" t="s">
        <v>129</v>
      </c>
      <c r="F24" s="97" t="s">
        <v>130</v>
      </c>
      <c r="G24" s="100">
        <v>41189</v>
      </c>
      <c r="H24" s="2">
        <v>3323</v>
      </c>
      <c r="I24" s="2">
        <v>941000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4705000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104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95" t="s">
        <v>129</v>
      </c>
      <c r="F20" s="95" t="s">
        <v>130</v>
      </c>
      <c r="G20" s="98">
        <v>41186</v>
      </c>
      <c r="H20" s="2">
        <v>1258</v>
      </c>
      <c r="I20" s="2">
        <v>780000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95" t="s">
        <v>129</v>
      </c>
      <c r="F21" s="95" t="s">
        <v>130</v>
      </c>
      <c r="G21" s="98">
        <v>41187</v>
      </c>
      <c r="H21" s="2">
        <v>1259</v>
      </c>
      <c r="I21" s="2">
        <v>780000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95" t="s">
        <v>129</v>
      </c>
      <c r="F22" s="95" t="s">
        <v>130</v>
      </c>
      <c r="G22" s="98">
        <v>41188</v>
      </c>
      <c r="H22" s="2">
        <v>1260</v>
      </c>
      <c r="I22" s="2">
        <v>780000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95" t="s">
        <v>129</v>
      </c>
      <c r="F23" s="95" t="s">
        <v>130</v>
      </c>
      <c r="G23" s="98">
        <v>41189</v>
      </c>
      <c r="H23" s="2">
        <v>1261</v>
      </c>
      <c r="I23" s="2">
        <v>780000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95" t="s">
        <v>129</v>
      </c>
      <c r="F24" s="95" t="s">
        <v>130</v>
      </c>
      <c r="G24" s="98">
        <v>41190</v>
      </c>
      <c r="H24" s="2">
        <v>1262</v>
      </c>
      <c r="I24" s="2">
        <v>780000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3900000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workbookViewId="0">
      <selection activeCell="F20" sqref="E20:F24"/>
    </sheetView>
  </sheetViews>
  <sheetFormatPr defaultRowHeight="15" x14ac:dyDescent="0.25"/>
  <cols>
    <col min="1" max="1" width="7.140625" customWidth="1"/>
    <col min="2" max="2" width="25.7109375" customWidth="1"/>
    <col min="3" max="3" width="22.85546875" customWidth="1"/>
    <col min="4" max="4" width="12.140625" customWidth="1"/>
    <col min="5" max="5" width="24.42578125" bestFit="1" customWidth="1"/>
    <col min="6" max="7" width="18.7109375" customWidth="1"/>
    <col min="8" max="8" width="21.140625" customWidth="1"/>
    <col min="9" max="9" width="19.28515625" customWidth="1"/>
  </cols>
  <sheetData>
    <row r="1" spans="2:8" x14ac:dyDescent="0.25">
      <c r="B1" t="s">
        <v>64</v>
      </c>
    </row>
    <row r="4" spans="2:8" x14ac:dyDescent="0.25">
      <c r="B4" t="s">
        <v>95</v>
      </c>
      <c r="C4" t="s">
        <v>99</v>
      </c>
    </row>
    <row r="7" spans="2:8" ht="27" customHeight="1" x14ac:dyDescent="0.25">
      <c r="B7" s="37" t="s">
        <v>120</v>
      </c>
      <c r="C7" s="44" t="s">
        <v>121</v>
      </c>
      <c r="D7" s="44" t="s">
        <v>122</v>
      </c>
      <c r="E7" s="44" t="s">
        <v>123</v>
      </c>
      <c r="F7" s="44" t="s">
        <v>124</v>
      </c>
      <c r="G7" s="36" t="s">
        <v>104</v>
      </c>
      <c r="H7" s="46"/>
    </row>
    <row r="9" spans="2:8" x14ac:dyDescent="0.25">
      <c r="C9" s="38" t="s">
        <v>65</v>
      </c>
      <c r="E9" s="38" t="s">
        <v>94</v>
      </c>
    </row>
    <row r="10" spans="2:8" x14ac:dyDescent="0.25">
      <c r="C10" t="s">
        <v>66</v>
      </c>
      <c r="E10" t="s">
        <v>49</v>
      </c>
      <c r="F10" t="s">
        <v>50</v>
      </c>
    </row>
    <row r="11" spans="2:8" x14ac:dyDescent="0.25">
      <c r="C11" t="s">
        <v>67</v>
      </c>
      <c r="E11" t="s">
        <v>51</v>
      </c>
      <c r="F11" t="s">
        <v>52</v>
      </c>
    </row>
    <row r="12" spans="2:8" x14ac:dyDescent="0.25">
      <c r="C12" t="s">
        <v>68</v>
      </c>
      <c r="E12" t="s">
        <v>53</v>
      </c>
      <c r="F12" t="s">
        <v>54</v>
      </c>
    </row>
    <row r="13" spans="2:8" x14ac:dyDescent="0.25">
      <c r="C13" t="s">
        <v>69</v>
      </c>
      <c r="E13" t="s">
        <v>55</v>
      </c>
      <c r="F13" t="s">
        <v>56</v>
      </c>
    </row>
    <row r="14" spans="2:8" x14ac:dyDescent="0.25">
      <c r="C14" t="s">
        <v>70</v>
      </c>
      <c r="E14" t="s">
        <v>57</v>
      </c>
      <c r="F14" t="s">
        <v>58</v>
      </c>
    </row>
    <row r="15" spans="2:8" x14ac:dyDescent="0.25">
      <c r="C15" t="s">
        <v>71</v>
      </c>
      <c r="E15" t="s">
        <v>59</v>
      </c>
      <c r="F15" t="s">
        <v>60</v>
      </c>
    </row>
    <row r="16" spans="2:8" x14ac:dyDescent="0.25">
      <c r="C16" t="s">
        <v>72</v>
      </c>
    </row>
    <row r="18" spans="2:9" ht="45" customHeight="1" x14ac:dyDescent="0.25">
      <c r="B18" s="63" t="s">
        <v>73</v>
      </c>
      <c r="C18" s="64"/>
      <c r="D18" s="39" t="s">
        <v>74</v>
      </c>
      <c r="E18" s="63" t="s">
        <v>86</v>
      </c>
      <c r="F18" s="64"/>
      <c r="G18" s="43" t="s">
        <v>87</v>
      </c>
      <c r="H18" s="39" t="s">
        <v>88</v>
      </c>
      <c r="I18" s="39" t="s">
        <v>89</v>
      </c>
    </row>
    <row r="19" spans="2:9" x14ac:dyDescent="0.25">
      <c r="B19" s="4" t="s">
        <v>62</v>
      </c>
      <c r="C19" s="4" t="s">
        <v>29</v>
      </c>
      <c r="D19" s="5"/>
      <c r="E19" s="4" t="s">
        <v>62</v>
      </c>
      <c r="F19" s="4" t="s">
        <v>29</v>
      </c>
      <c r="G19" s="7"/>
      <c r="H19" s="5"/>
      <c r="I19" s="5"/>
    </row>
    <row r="20" spans="2:9" x14ac:dyDescent="0.25">
      <c r="B20" s="65" t="s">
        <v>125</v>
      </c>
      <c r="C20" s="65" t="s">
        <v>126</v>
      </c>
      <c r="D20" s="2" t="s">
        <v>102</v>
      </c>
      <c r="E20" s="93" t="s">
        <v>129</v>
      </c>
      <c r="F20" s="93" t="s">
        <v>130</v>
      </c>
      <c r="G20" s="96">
        <v>41185</v>
      </c>
      <c r="H20" s="2">
        <v>3411</v>
      </c>
      <c r="I20" s="2">
        <v>941000</v>
      </c>
    </row>
    <row r="21" spans="2:9" x14ac:dyDescent="0.25">
      <c r="B21" s="65" t="s">
        <v>127</v>
      </c>
      <c r="C21" s="65" t="s">
        <v>128</v>
      </c>
      <c r="D21" s="2" t="s">
        <v>102</v>
      </c>
      <c r="E21" s="93" t="s">
        <v>129</v>
      </c>
      <c r="F21" s="93" t="s">
        <v>130</v>
      </c>
      <c r="G21" s="96">
        <v>41186</v>
      </c>
      <c r="H21" s="2">
        <v>3412</v>
      </c>
      <c r="I21" s="2">
        <v>941000</v>
      </c>
    </row>
    <row r="22" spans="2:9" x14ac:dyDescent="0.25">
      <c r="B22" s="65" t="s">
        <v>125</v>
      </c>
      <c r="C22" s="65" t="s">
        <v>126</v>
      </c>
      <c r="D22" s="2" t="s">
        <v>102</v>
      </c>
      <c r="E22" s="93" t="s">
        <v>129</v>
      </c>
      <c r="F22" s="93" t="s">
        <v>130</v>
      </c>
      <c r="G22" s="96">
        <v>41187</v>
      </c>
      <c r="H22" s="2">
        <v>3413</v>
      </c>
      <c r="I22" s="2">
        <v>941000</v>
      </c>
    </row>
    <row r="23" spans="2:9" x14ac:dyDescent="0.25">
      <c r="B23" s="65" t="s">
        <v>127</v>
      </c>
      <c r="C23" s="65" t="s">
        <v>128</v>
      </c>
      <c r="D23" s="2" t="s">
        <v>102</v>
      </c>
      <c r="E23" s="93" t="s">
        <v>129</v>
      </c>
      <c r="F23" s="93" t="s">
        <v>130</v>
      </c>
      <c r="G23" s="96">
        <v>41188</v>
      </c>
      <c r="H23" s="2">
        <v>3414</v>
      </c>
      <c r="I23" s="2">
        <v>941000</v>
      </c>
    </row>
    <row r="24" spans="2:9" x14ac:dyDescent="0.25">
      <c r="B24" s="65" t="s">
        <v>125</v>
      </c>
      <c r="C24" s="65" t="s">
        <v>126</v>
      </c>
      <c r="D24" s="2" t="s">
        <v>102</v>
      </c>
      <c r="E24" s="93" t="s">
        <v>129</v>
      </c>
      <c r="F24" s="93" t="s">
        <v>130</v>
      </c>
      <c r="G24" s="96">
        <v>41189</v>
      </c>
      <c r="H24" s="2">
        <v>3415</v>
      </c>
      <c r="I24" s="2">
        <v>941000</v>
      </c>
    </row>
    <row r="25" spans="2:9" x14ac:dyDescent="0.25">
      <c r="B25" s="2"/>
      <c r="C25" s="2"/>
      <c r="D25" s="2"/>
      <c r="E25" s="2"/>
      <c r="F25" s="2"/>
      <c r="G25" s="48"/>
      <c r="H25" s="2"/>
      <c r="I25" s="2"/>
    </row>
    <row r="26" spans="2:9" x14ac:dyDescent="0.25">
      <c r="B26" s="2"/>
      <c r="C26" s="2"/>
      <c r="D26" s="2"/>
      <c r="E26" s="2"/>
      <c r="F26" s="2"/>
      <c r="G26" s="48"/>
      <c r="H26" s="2"/>
      <c r="I26" s="2"/>
    </row>
    <row r="27" spans="2:9" x14ac:dyDescent="0.25">
      <c r="B27" s="2"/>
      <c r="C27" s="2"/>
      <c r="D27" s="2"/>
      <c r="E27" s="2"/>
      <c r="F27" s="2"/>
      <c r="G27" s="48"/>
      <c r="H27" s="2"/>
      <c r="I27" s="2"/>
    </row>
    <row r="28" spans="2:9" x14ac:dyDescent="0.25">
      <c r="B28" s="2"/>
      <c r="C28" s="2"/>
      <c r="D28" s="2"/>
      <c r="E28" s="2"/>
      <c r="F28" s="2"/>
      <c r="G28" s="48"/>
      <c r="H28" s="2"/>
      <c r="I28" s="2"/>
    </row>
    <row r="29" spans="2:9" x14ac:dyDescent="0.25">
      <c r="B29" s="2"/>
      <c r="C29" s="2"/>
      <c r="D29" s="2"/>
      <c r="E29" s="2"/>
      <c r="F29" s="2"/>
      <c r="G29" s="48"/>
      <c r="H29" s="2"/>
      <c r="I29" s="2"/>
    </row>
    <row r="30" spans="2:9" x14ac:dyDescent="0.25">
      <c r="B30" s="2"/>
      <c r="C30" s="2"/>
      <c r="D30" s="2"/>
      <c r="E30" s="2"/>
      <c r="F30" s="2"/>
      <c r="G30" s="48"/>
      <c r="H30" s="2"/>
      <c r="I30" s="2"/>
    </row>
    <row r="31" spans="2:9" x14ac:dyDescent="0.25">
      <c r="B31" s="2"/>
      <c r="C31" s="2"/>
      <c r="D31" s="2"/>
      <c r="E31" s="2"/>
      <c r="F31" s="2"/>
      <c r="G31" s="48"/>
      <c r="H31" s="2"/>
      <c r="I31" s="2"/>
    </row>
    <row r="32" spans="2:9" x14ac:dyDescent="0.25">
      <c r="B32" s="2"/>
      <c r="C32" s="2"/>
      <c r="D32" s="2"/>
      <c r="E32" s="2"/>
      <c r="F32" s="2"/>
      <c r="G32" s="48"/>
      <c r="H32" s="2"/>
      <c r="I32" s="2"/>
    </row>
    <row r="33" spans="2:9" x14ac:dyDescent="0.25">
      <c r="B33" s="2"/>
      <c r="C33" s="2"/>
      <c r="D33" s="2"/>
      <c r="E33" s="2"/>
      <c r="F33" s="2"/>
      <c r="G33" s="48"/>
      <c r="H33" s="2"/>
      <c r="I33" s="2"/>
    </row>
    <row r="34" spans="2:9" x14ac:dyDescent="0.25">
      <c r="B34" s="2"/>
      <c r="C34" s="2"/>
      <c r="D34" s="2"/>
      <c r="E34" s="2"/>
      <c r="F34" s="2"/>
      <c r="G34" s="48"/>
      <c r="H34" s="2"/>
      <c r="I34" s="2"/>
    </row>
    <row r="35" spans="2:9" x14ac:dyDescent="0.25">
      <c r="B35" s="2"/>
      <c r="C35" s="2"/>
      <c r="D35" s="2"/>
      <c r="E35" s="2"/>
      <c r="F35" s="2"/>
      <c r="G35" s="48"/>
      <c r="H35" s="2"/>
      <c r="I35" s="2"/>
    </row>
    <row r="36" spans="2:9" x14ac:dyDescent="0.25">
      <c r="B36" s="2"/>
      <c r="C36" s="2"/>
      <c r="D36" s="2"/>
      <c r="E36" s="2"/>
      <c r="F36" s="2"/>
      <c r="G36" s="48"/>
      <c r="H36" s="2"/>
      <c r="I36" s="2"/>
    </row>
    <row r="37" spans="2:9" x14ac:dyDescent="0.25">
      <c r="B37" s="2"/>
      <c r="C37" s="2"/>
      <c r="D37" s="2"/>
      <c r="E37" s="2"/>
      <c r="F37" s="2"/>
      <c r="G37" s="48"/>
      <c r="H37" s="2"/>
      <c r="I37" s="2"/>
    </row>
    <row r="38" spans="2:9" x14ac:dyDescent="0.25">
      <c r="B38" s="2"/>
      <c r="C38" s="2"/>
      <c r="D38" s="2"/>
      <c r="E38" s="2"/>
      <c r="F38" s="2"/>
      <c r="G38" s="48"/>
      <c r="H38" s="2"/>
      <c r="I38" s="2"/>
    </row>
    <row r="39" spans="2:9" x14ac:dyDescent="0.25">
      <c r="B39" s="2"/>
      <c r="C39" s="2"/>
      <c r="D39" s="2"/>
      <c r="E39" s="2"/>
      <c r="F39" s="2"/>
      <c r="G39" s="48"/>
      <c r="H39" s="2"/>
      <c r="I39" s="2"/>
    </row>
    <row r="40" spans="2:9" x14ac:dyDescent="0.25">
      <c r="B40" s="2"/>
      <c r="C40" s="2"/>
      <c r="D40" s="2"/>
      <c r="E40" s="2"/>
      <c r="F40" s="2"/>
      <c r="G40" s="48"/>
      <c r="H40" s="2"/>
      <c r="I40" s="2"/>
    </row>
    <row r="41" spans="2:9" x14ac:dyDescent="0.25">
      <c r="B41" s="2"/>
      <c r="C41" s="2"/>
      <c r="D41" s="2"/>
      <c r="E41" s="2"/>
      <c r="F41" s="2"/>
      <c r="G41" s="48"/>
      <c r="H41" s="2"/>
      <c r="I41" s="2"/>
    </row>
    <row r="42" spans="2:9" ht="15.75" thickBot="1" x14ac:dyDescent="0.3">
      <c r="B42" s="2"/>
      <c r="C42" s="2"/>
      <c r="D42" s="2"/>
      <c r="E42" s="2"/>
      <c r="F42" s="2"/>
      <c r="G42" s="48"/>
      <c r="H42" s="2"/>
      <c r="I42" s="2"/>
    </row>
    <row r="43" spans="2:9" ht="15.75" thickBot="1" x14ac:dyDescent="0.3">
      <c r="H43" s="41" t="s">
        <v>63</v>
      </c>
      <c r="I43" s="42">
        <f>SUM(I20:I42)</f>
        <v>4705000</v>
      </c>
    </row>
  </sheetData>
  <mergeCells count="2">
    <mergeCell ref="B18:C18"/>
    <mergeCell ref="E18:F18"/>
  </mergeCells>
  <pageMargins left="0.25" right="0.25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TERMINAL OP MONTHLY REPORT</vt:lpstr>
      <vt:lpstr>SCH INVENTORIES - 065</vt:lpstr>
      <vt:lpstr>SCH INVENTORIES - 160</vt:lpstr>
      <vt:lpstr>SCH INVENTORIES - 125</vt:lpstr>
      <vt:lpstr>SCH INVENTORIES - 130</vt:lpstr>
      <vt:lpstr>SCH RECEIPTS - 065</vt:lpstr>
      <vt:lpstr>SCH RECEIPTS - 065 (2)</vt:lpstr>
      <vt:lpstr>SCH RECEIPTS - 160</vt:lpstr>
      <vt:lpstr>SCH RECEIPTS - 160 (2)</vt:lpstr>
      <vt:lpstr>SCH RECEIPTS - 125</vt:lpstr>
      <vt:lpstr>SCH RECEIPTS - 125 (2)</vt:lpstr>
      <vt:lpstr>SCH RECEIPTS - 130</vt:lpstr>
      <vt:lpstr>SCH RECEIPTS - 130 (2)</vt:lpstr>
      <vt:lpstr>SCH DISBURSEMENTS - 065</vt:lpstr>
      <vt:lpstr>SCH DISBURSEMENTS - 065 (2)</vt:lpstr>
      <vt:lpstr>SCH DISBURSEMENTS - 160</vt:lpstr>
      <vt:lpstr>SCH DISBURSEMENTS - 160 (2)</vt:lpstr>
      <vt:lpstr>SCH DISBURSEMENTS - 125</vt:lpstr>
      <vt:lpstr>SCH DISBURSEMENTS - 125 (2)</vt:lpstr>
      <vt:lpstr>SCH DISBURSEMENTS - 130</vt:lpstr>
      <vt:lpstr>SCH DISBURSEMENTS - 130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2012-02-21T13:58:02Z</cp:lastPrinted>
  <dcterms:created xsi:type="dcterms:W3CDTF">2011-08-31T17:09:20Z</dcterms:created>
  <dcterms:modified xsi:type="dcterms:W3CDTF">2012-05-03T14:08:19Z</dcterms:modified>
</cp:coreProperties>
</file>